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2C981A18-2E12-41A2-9C28-49B9CDB462F3}" xr6:coauthVersionLast="47" xr6:coauthVersionMax="47" xr10:uidLastSave="{00000000-0000-0000-0000-000000000000}"/>
  <bookViews>
    <workbookView xWindow="1935" yWindow="465" windowWidth="18705" windowHeight="10230" activeTab="2" xr2:uid="{00000000-000D-0000-FFFF-FFFF00000000}"/>
  </bookViews>
  <sheets>
    <sheet name="9 класс" sheetId="1" r:id="rId1"/>
    <sheet name="10 класс" sheetId="4" r:id="rId2"/>
    <sheet name="11 класс" sheetId="6" r:id="rId3"/>
  </sheets>
  <definedNames>
    <definedName name="_xlnm._FilterDatabase" localSheetId="1" hidden="1">'10 класс'!$A$1:$AF$29</definedName>
    <definedName name="_xlnm._FilterDatabase" localSheetId="2" hidden="1">'11 класс'!$B$6:$AN$31</definedName>
    <definedName name="_xlnm._FilterDatabase" localSheetId="0" hidden="1">'9 класс'!$G$1:$AF$21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3" i="6" l="1"/>
  <c r="AJ13" i="6" s="1"/>
  <c r="AI24" i="6"/>
  <c r="AJ24" i="6" s="1"/>
  <c r="AI27" i="6"/>
  <c r="AJ27" i="6" s="1"/>
  <c r="T13" i="6"/>
  <c r="U13" i="6" s="1"/>
  <c r="AK13" i="6" s="1"/>
  <c r="T24" i="6"/>
  <c r="U24" i="6" s="1"/>
  <c r="T27" i="6"/>
  <c r="U27" i="6" s="1"/>
  <c r="T5" i="1"/>
  <c r="U5" i="1" s="1"/>
  <c r="T16" i="1"/>
  <c r="U16" i="1" s="1"/>
  <c r="T11" i="1"/>
  <c r="U11" i="1" s="1"/>
  <c r="T7" i="1"/>
  <c r="U7" i="1" s="1"/>
  <c r="T12" i="1"/>
  <c r="U12" i="1" s="1"/>
  <c r="T14" i="1"/>
  <c r="U14" i="1" s="1"/>
  <c r="T10" i="1"/>
  <c r="U10" i="1" s="1"/>
  <c r="T17" i="1"/>
  <c r="U17" i="1" s="1"/>
  <c r="T6" i="1"/>
  <c r="U6" i="1" s="1"/>
  <c r="T20" i="1"/>
  <c r="U20" i="1" s="1"/>
  <c r="T18" i="1"/>
  <c r="U18" i="1" s="1"/>
  <c r="T9" i="1"/>
  <c r="U9" i="1" s="1"/>
  <c r="T8" i="1"/>
  <c r="U8" i="1" s="1"/>
  <c r="T19" i="1"/>
  <c r="U19" i="1" s="1"/>
  <c r="T13" i="1"/>
  <c r="U13" i="1" s="1"/>
  <c r="T15" i="1"/>
  <c r="U15" i="1" s="1"/>
  <c r="T21" i="1"/>
  <c r="U21" i="1" s="1"/>
  <c r="AK24" i="6" l="1"/>
  <c r="AK27" i="6"/>
  <c r="AG16" i="1"/>
  <c r="AH16" i="1" s="1"/>
  <c r="AI16" i="1" s="1"/>
  <c r="AG11" i="1"/>
  <c r="AH11" i="1" s="1"/>
  <c r="AI11" i="1" s="1"/>
  <c r="AG7" i="1"/>
  <c r="AH7" i="1" s="1"/>
  <c r="AI7" i="1" s="1"/>
  <c r="AG12" i="1"/>
  <c r="AH12" i="1" s="1"/>
  <c r="AI12" i="1" s="1"/>
  <c r="AG14" i="1"/>
  <c r="AH14" i="1" s="1"/>
  <c r="AI14" i="1" s="1"/>
  <c r="AG10" i="1"/>
  <c r="AH10" i="1" s="1"/>
  <c r="AI10" i="1" s="1"/>
  <c r="AG17" i="1"/>
  <c r="AH17" i="1" s="1"/>
  <c r="AI17" i="1" s="1"/>
  <c r="AG6" i="1"/>
  <c r="AH6" i="1" s="1"/>
  <c r="AI6" i="1" s="1"/>
  <c r="AG20" i="1"/>
  <c r="AH20" i="1" s="1"/>
  <c r="AG18" i="1"/>
  <c r="AH18" i="1" s="1"/>
  <c r="AI18" i="1" s="1"/>
  <c r="AG9" i="1"/>
  <c r="AH9" i="1" s="1"/>
  <c r="AI9" i="1" s="1"/>
  <c r="AG8" i="1"/>
  <c r="AH8" i="1" s="1"/>
  <c r="AI8" i="1" s="1"/>
  <c r="AG19" i="1"/>
  <c r="AH19" i="1" s="1"/>
  <c r="AI19" i="1" s="1"/>
  <c r="AG13" i="1"/>
  <c r="AH13" i="1" s="1"/>
  <c r="AI13" i="1" s="1"/>
  <c r="AG15" i="1"/>
  <c r="AH15" i="1" s="1"/>
  <c r="AI15" i="1" s="1"/>
  <c r="AG21" i="1"/>
  <c r="AH21" i="1" s="1"/>
  <c r="AI21" i="1" s="1"/>
  <c r="AI19" i="6"/>
  <c r="AJ19" i="6" s="1"/>
  <c r="T19" i="6"/>
  <c r="U19" i="6" s="1"/>
  <c r="AI22" i="6"/>
  <c r="AJ22" i="6" s="1"/>
  <c r="T22" i="6"/>
  <c r="U22" i="6" s="1"/>
  <c r="AK22" i="6" s="1"/>
  <c r="AI25" i="6"/>
  <c r="AJ25" i="6" s="1"/>
  <c r="T25" i="6"/>
  <c r="U25" i="6" s="1"/>
  <c r="AK25" i="6" s="1"/>
  <c r="AI23" i="6"/>
  <c r="AJ23" i="6" s="1"/>
  <c r="T23" i="6"/>
  <c r="U23" i="6" s="1"/>
  <c r="AI7" i="6"/>
  <c r="AJ7" i="6" s="1"/>
  <c r="T7" i="6"/>
  <c r="U7" i="6" s="1"/>
  <c r="AI9" i="6"/>
  <c r="AJ9" i="6" s="1"/>
  <c r="T9" i="6"/>
  <c r="U9" i="6" s="1"/>
  <c r="AK9" i="6" s="1"/>
  <c r="AI28" i="6"/>
  <c r="AJ28" i="6" s="1"/>
  <c r="T28" i="6"/>
  <c r="U28" i="6" s="1"/>
  <c r="AK28" i="6" s="1"/>
  <c r="AI15" i="6"/>
  <c r="AJ15" i="6" s="1"/>
  <c r="T15" i="6"/>
  <c r="U15" i="6" s="1"/>
  <c r="AI21" i="6"/>
  <c r="AJ21" i="6" s="1"/>
  <c r="T21" i="6"/>
  <c r="U21" i="6" s="1"/>
  <c r="AK21" i="6" s="1"/>
  <c r="AI16" i="6"/>
  <c r="AJ16" i="6" s="1"/>
  <c r="T16" i="6"/>
  <c r="U16" i="6" s="1"/>
  <c r="AK16" i="6" s="1"/>
  <c r="AI11" i="6"/>
  <c r="AJ11" i="6" s="1"/>
  <c r="T11" i="6"/>
  <c r="U11" i="6" s="1"/>
  <c r="AK11" i="6" s="1"/>
  <c r="AI12" i="6"/>
  <c r="T12" i="6"/>
  <c r="U12" i="6" s="1"/>
  <c r="AI20" i="6"/>
  <c r="AJ20" i="6" s="1"/>
  <c r="T20" i="6"/>
  <c r="U20" i="6" s="1"/>
  <c r="AK20" i="6" s="1"/>
  <c r="AI18" i="6"/>
  <c r="AJ18" i="6" s="1"/>
  <c r="T18" i="6"/>
  <c r="AI17" i="6"/>
  <c r="AJ17" i="6" s="1"/>
  <c r="T17" i="6"/>
  <c r="AI31" i="6"/>
  <c r="AJ31" i="6" s="1"/>
  <c r="T31" i="6"/>
  <c r="U31" i="6" s="1"/>
  <c r="AI29" i="6"/>
  <c r="AJ29" i="6" s="1"/>
  <c r="T29" i="6"/>
  <c r="U29" i="6" s="1"/>
  <c r="AK29" i="6" s="1"/>
  <c r="AI14" i="6"/>
  <c r="T14" i="6"/>
  <c r="U14" i="6" s="1"/>
  <c r="AI30" i="6"/>
  <c r="AJ30" i="6" s="1"/>
  <c r="T30" i="6"/>
  <c r="U30" i="6" s="1"/>
  <c r="AK30" i="6" s="1"/>
  <c r="AI26" i="6"/>
  <c r="AJ26" i="6" s="1"/>
  <c r="T26" i="6"/>
  <c r="U26" i="6" s="1"/>
  <c r="AI10" i="6"/>
  <c r="AJ10" i="6" s="1"/>
  <c r="T10" i="6"/>
  <c r="U10" i="6" s="1"/>
  <c r="AK10" i="6" s="1"/>
  <c r="AI8" i="6"/>
  <c r="AJ8" i="6" s="1"/>
  <c r="T8" i="6"/>
  <c r="U8" i="6" s="1"/>
  <c r="AK8" i="6" s="1"/>
  <c r="AI6" i="6"/>
  <c r="AJ6" i="6" s="1"/>
  <c r="T6" i="6"/>
  <c r="U6" i="6" s="1"/>
  <c r="AI5" i="6"/>
  <c r="AJ5" i="6" s="1"/>
  <c r="T5" i="6"/>
  <c r="U5" i="6" s="1"/>
  <c r="T8" i="4"/>
  <c r="U8" i="4" s="1"/>
  <c r="T10" i="4"/>
  <c r="U10" i="4" s="1"/>
  <c r="T11" i="4"/>
  <c r="U11" i="4" s="1"/>
  <c r="T9" i="4"/>
  <c r="U9" i="4" s="1"/>
  <c r="T13" i="4"/>
  <c r="U13" i="4" s="1"/>
  <c r="T17" i="4"/>
  <c r="U17" i="4" s="1"/>
  <c r="T19" i="4"/>
  <c r="T12" i="4"/>
  <c r="U12" i="4" s="1"/>
  <c r="T7" i="4"/>
  <c r="U7" i="4" s="1"/>
  <c r="T15" i="4"/>
  <c r="U15" i="4" s="1"/>
  <c r="T14" i="4"/>
  <c r="T20" i="4"/>
  <c r="U20" i="4" s="1"/>
  <c r="T18" i="4"/>
  <c r="U18" i="4" s="1"/>
  <c r="T6" i="4"/>
  <c r="T16" i="4"/>
  <c r="U16" i="4" s="1"/>
  <c r="T21" i="4"/>
  <c r="U21" i="4" s="1"/>
  <c r="T22" i="4"/>
  <c r="U22" i="4" s="1"/>
  <c r="T23" i="4"/>
  <c r="U23" i="4" s="1"/>
  <c r="T24" i="4"/>
  <c r="U24" i="4" s="1"/>
  <c r="T25" i="4"/>
  <c r="U25" i="4" s="1"/>
  <c r="T26" i="4"/>
  <c r="U26" i="4" s="1"/>
  <c r="T27" i="4"/>
  <c r="U27" i="4" s="1"/>
  <c r="T28" i="4"/>
  <c r="U28" i="4" s="1"/>
  <c r="T29" i="4"/>
  <c r="U29" i="4" s="1"/>
  <c r="AH8" i="4"/>
  <c r="AI8" i="4" s="1"/>
  <c r="AH10" i="4"/>
  <c r="AI10" i="4" s="1"/>
  <c r="AH11" i="4"/>
  <c r="AI11" i="4" s="1"/>
  <c r="AH9" i="4"/>
  <c r="AI9" i="4" s="1"/>
  <c r="AH13" i="4"/>
  <c r="AI13" i="4" s="1"/>
  <c r="AH17" i="4"/>
  <c r="AI17" i="4" s="1"/>
  <c r="AH19" i="4"/>
  <c r="AI19" i="4" s="1"/>
  <c r="AH12" i="4"/>
  <c r="AI12" i="4" s="1"/>
  <c r="AH7" i="4"/>
  <c r="AI7" i="4" s="1"/>
  <c r="AH15" i="4"/>
  <c r="AI15" i="4" s="1"/>
  <c r="AH14" i="4"/>
  <c r="AI14" i="4" s="1"/>
  <c r="AH20" i="4"/>
  <c r="AI20" i="4" s="1"/>
  <c r="AH18" i="4"/>
  <c r="AI18" i="4" s="1"/>
  <c r="AH6" i="4"/>
  <c r="AI6" i="4" s="1"/>
  <c r="AH16" i="4"/>
  <c r="AI16" i="4" s="1"/>
  <c r="AH21" i="4"/>
  <c r="AI21" i="4" s="1"/>
  <c r="AH22" i="4"/>
  <c r="AI22" i="4" s="1"/>
  <c r="AH23" i="4"/>
  <c r="AI23" i="4" s="1"/>
  <c r="AH24" i="4"/>
  <c r="AI24" i="4" s="1"/>
  <c r="AH25" i="4"/>
  <c r="AI25" i="4" s="1"/>
  <c r="AH26" i="4"/>
  <c r="AI26" i="4" s="1"/>
  <c r="AH27" i="4"/>
  <c r="AI27" i="4" s="1"/>
  <c r="AH28" i="4"/>
  <c r="AI28" i="4" s="1"/>
  <c r="AH29" i="4"/>
  <c r="AI29" i="4" s="1"/>
  <c r="AH5" i="4"/>
  <c r="AI5" i="4" s="1"/>
  <c r="T5" i="4"/>
  <c r="AG5" i="1"/>
  <c r="AH5" i="1" s="1"/>
  <c r="AK26" i="6" l="1"/>
  <c r="AK31" i="6"/>
  <c r="AK15" i="6"/>
  <c r="AK7" i="6"/>
  <c r="AK23" i="6"/>
  <c r="AJ18" i="4"/>
  <c r="AJ13" i="4"/>
  <c r="AJ8" i="4"/>
  <c r="AJ20" i="4"/>
  <c r="AJ12" i="4"/>
  <c r="AJ9" i="4"/>
  <c r="AJ16" i="4"/>
  <c r="AJ11" i="4"/>
  <c r="AJ15" i="4"/>
  <c r="AJ17" i="4"/>
  <c r="AJ10" i="4"/>
  <c r="AK19" i="6"/>
  <c r="AJ7" i="4"/>
  <c r="AJ27" i="4"/>
  <c r="AJ23" i="4"/>
  <c r="AJ22" i="4"/>
  <c r="AJ29" i="4"/>
  <c r="AJ21" i="4"/>
  <c r="AJ24" i="4"/>
  <c r="U18" i="6"/>
  <c r="AK18" i="6" s="1"/>
  <c r="U17" i="6"/>
  <c r="AK17" i="6" s="1"/>
  <c r="AJ12" i="6"/>
  <c r="AK12" i="6" s="1"/>
  <c r="AJ14" i="6"/>
  <c r="AK14" i="6" s="1"/>
  <c r="AJ26" i="4"/>
  <c r="AJ25" i="4"/>
  <c r="U19" i="4"/>
  <c r="AJ19" i="4" s="1"/>
  <c r="AJ28" i="4"/>
  <c r="U6" i="4"/>
  <c r="AJ6" i="4" s="1"/>
  <c r="U5" i="4"/>
  <c r="AJ5" i="4" s="1"/>
  <c r="U14" i="4"/>
  <c r="AJ14" i="4" s="1"/>
  <c r="AK6" i="6"/>
  <c r="AK5" i="6"/>
  <c r="AI20" i="1"/>
  <c r="AI5" i="1"/>
</calcChain>
</file>

<file path=xl/sharedStrings.xml><?xml version="1.0" encoding="utf-8"?>
<sst xmlns="http://schemas.openxmlformats.org/spreadsheetml/2006/main" count="402" uniqueCount="201">
  <si>
    <t>№ п/п</t>
  </si>
  <si>
    <t>максимально возможный балл</t>
  </si>
  <si>
    <t>первый тур</t>
  </si>
  <si>
    <t>второй тур</t>
  </si>
  <si>
    <t>анализ текста</t>
  </si>
  <si>
    <t>решение кейса</t>
  </si>
  <si>
    <t>Итого</t>
  </si>
  <si>
    <t>Результат оценивания выполненных олимпиадных заданий регионального этапа ВсОШ по обществознанию в 2023/24 учебном году (10 класс)</t>
  </si>
  <si>
    <t>Итого по 100-балльной шкале</t>
  </si>
  <si>
    <t>Итоговый балл</t>
  </si>
  <si>
    <t>Фамилия</t>
  </si>
  <si>
    <t>Имя</t>
  </si>
  <si>
    <t>Отчество</t>
  </si>
  <si>
    <t>Образовательное учреждение (в соответствии с Уставом)</t>
  </si>
  <si>
    <t>Самойлова</t>
  </si>
  <si>
    <t>Полина</t>
  </si>
  <si>
    <t>Александровна</t>
  </si>
  <si>
    <t>Александрович</t>
  </si>
  <si>
    <t>Смирнов</t>
  </si>
  <si>
    <t>Никита</t>
  </si>
  <si>
    <t>Сергеевич</t>
  </si>
  <si>
    <t>Софья</t>
  </si>
  <si>
    <t>Геннадьевна</t>
  </si>
  <si>
    <t>Стенченко</t>
  </si>
  <si>
    <t>Андреевна</t>
  </si>
  <si>
    <t>Владимировна</t>
  </si>
  <si>
    <t>Гриднев</t>
  </si>
  <si>
    <t>Махортов</t>
  </si>
  <si>
    <t>Иван</t>
  </si>
  <si>
    <t>Викторович</t>
  </si>
  <si>
    <t>Вострухин</t>
  </si>
  <si>
    <t>Александр</t>
  </si>
  <si>
    <t>Вадимович</t>
  </si>
  <si>
    <t>Качанова</t>
  </si>
  <si>
    <t>Анастасия</t>
  </si>
  <si>
    <t>Сергеевна</t>
  </si>
  <si>
    <t>Петяк</t>
  </si>
  <si>
    <t>Нина</t>
  </si>
  <si>
    <t>Евгеньевна</t>
  </si>
  <si>
    <t>Ситкина</t>
  </si>
  <si>
    <t>Екатерина</t>
  </si>
  <si>
    <t>Николаевна</t>
  </si>
  <si>
    <t>Максименко</t>
  </si>
  <si>
    <t>Алиса</t>
  </si>
  <si>
    <t>Вадимовна</t>
  </si>
  <si>
    <t>Алексеевич</t>
  </si>
  <si>
    <t>Жданько</t>
  </si>
  <si>
    <t>Владислав</t>
  </si>
  <si>
    <t>Сеник</t>
  </si>
  <si>
    <t>Мария</t>
  </si>
  <si>
    <t>Нощенко</t>
  </si>
  <si>
    <t>Соломия</t>
  </si>
  <si>
    <t>Власкина</t>
  </si>
  <si>
    <t xml:space="preserve">Милана </t>
  </si>
  <si>
    <t>Резаева</t>
  </si>
  <si>
    <t>Лиана</t>
  </si>
  <si>
    <t>Олегович</t>
  </si>
  <si>
    <t>Лилия</t>
  </si>
  <si>
    <t>Акимова Екатерина Владимировна</t>
  </si>
  <si>
    <t>Заичко Елена Станиславовна</t>
  </si>
  <si>
    <t>Пермякова Марина Игоревна</t>
  </si>
  <si>
    <t>Жигалова Алла Сергеевна</t>
  </si>
  <si>
    <t>Горских Эмилия Павловна</t>
  </si>
  <si>
    <t>Новикова Ольга Владимировна</t>
  </si>
  <si>
    <t>Шкурко Галина Александровна</t>
  </si>
  <si>
    <t>ФИО учителя (тренера) полностью</t>
  </si>
  <si>
    <t>Фамили</t>
  </si>
  <si>
    <t xml:space="preserve">Гладышева </t>
  </si>
  <si>
    <t>Олеговна</t>
  </si>
  <si>
    <t xml:space="preserve">Андриевский </t>
  </si>
  <si>
    <t>Аркадий</t>
  </si>
  <si>
    <t>Константинович</t>
  </si>
  <si>
    <t xml:space="preserve">Нестеренко </t>
  </si>
  <si>
    <t>Виктор</t>
  </si>
  <si>
    <t>Степанович</t>
  </si>
  <si>
    <t>Павлов</t>
  </si>
  <si>
    <t>Сергей</t>
  </si>
  <si>
    <t>Сломчинская</t>
  </si>
  <si>
    <t>Таисия</t>
  </si>
  <si>
    <t>Васильевна</t>
  </si>
  <si>
    <t>Маскаленко</t>
  </si>
  <si>
    <t>Алёна</t>
  </si>
  <si>
    <t>Игоревна</t>
  </si>
  <si>
    <t>Вильчицкий</t>
  </si>
  <si>
    <t>Романович</t>
  </si>
  <si>
    <t>Харитонова</t>
  </si>
  <si>
    <t>Жевед</t>
  </si>
  <si>
    <t>Кирилл</t>
  </si>
  <si>
    <t>Просунко</t>
  </si>
  <si>
    <t>Максим</t>
  </si>
  <si>
    <t>Юрьевич</t>
  </si>
  <si>
    <t>Пожарова</t>
  </si>
  <si>
    <t>София</t>
  </si>
  <si>
    <t>Анатольевна</t>
  </si>
  <si>
    <t>Гришина</t>
  </si>
  <si>
    <t>Попова</t>
  </si>
  <si>
    <t>Марина</t>
  </si>
  <si>
    <t>Голобокова</t>
  </si>
  <si>
    <t>Татьяна</t>
  </si>
  <si>
    <t>Молчанов</t>
  </si>
  <si>
    <t>Мстислав</t>
  </si>
  <si>
    <t>Максимович</t>
  </si>
  <si>
    <t>Кулинченко Марина Владимировна</t>
  </si>
  <si>
    <t>Базаров Данил Сергеевич</t>
  </si>
  <si>
    <t>Барило Никита Владимирович</t>
  </si>
  <si>
    <t>Куркин Андрей Владимирович</t>
  </si>
  <si>
    <t>Полищук Галина Ивановна</t>
  </si>
  <si>
    <t>Белогорцева Елена Николаевна</t>
  </si>
  <si>
    <t>Статус</t>
  </si>
  <si>
    <t>Рысь</t>
  </si>
  <si>
    <t>Дмитриевна</t>
  </si>
  <si>
    <t>Червонова</t>
  </si>
  <si>
    <t>Михайловна</t>
  </si>
  <si>
    <t>Чистяков</t>
  </si>
  <si>
    <t>Олег</t>
  </si>
  <si>
    <t>Слободян</t>
  </si>
  <si>
    <t>Вероника</t>
  </si>
  <si>
    <t>Владиславовна</t>
  </si>
  <si>
    <t>Политова</t>
  </si>
  <si>
    <t>Кристина</t>
  </si>
  <si>
    <t>Беляева</t>
  </si>
  <si>
    <t>Миронюк</t>
  </si>
  <si>
    <t>Филиппович</t>
  </si>
  <si>
    <t>Романова</t>
  </si>
  <si>
    <t>Романовна</t>
  </si>
  <si>
    <t>Левина</t>
  </si>
  <si>
    <t>Стогний</t>
  </si>
  <si>
    <t>Великосельская</t>
  </si>
  <si>
    <t>Анна</t>
  </si>
  <si>
    <t>Югай</t>
  </si>
  <si>
    <t>Тамара</t>
  </si>
  <si>
    <t>Викторовна</t>
  </si>
  <si>
    <t>Сердюк</t>
  </si>
  <si>
    <t>Ксения</t>
  </si>
  <si>
    <t>Конопляников</t>
  </si>
  <si>
    <t>Григорий</t>
  </si>
  <si>
    <t>Алексейчук</t>
  </si>
  <si>
    <t>Лучкина</t>
  </si>
  <si>
    <t>Андреус</t>
  </si>
  <si>
    <t>Аглая</t>
  </si>
  <si>
    <t>Ашотовна</t>
  </si>
  <si>
    <t>Алтайская</t>
  </si>
  <si>
    <t>Маслиева</t>
  </si>
  <si>
    <t>Бирюкова</t>
  </si>
  <si>
    <t>Наталья</t>
  </si>
  <si>
    <t>Юрьевна</t>
  </si>
  <si>
    <t>Блащук</t>
  </si>
  <si>
    <t>Андрей</t>
  </si>
  <si>
    <t>Осинина</t>
  </si>
  <si>
    <t>Дарья</t>
  </si>
  <si>
    <t>Усова</t>
  </si>
  <si>
    <t xml:space="preserve">Юлия </t>
  </si>
  <si>
    <t xml:space="preserve">Кирилин </t>
  </si>
  <si>
    <t>Матвей</t>
  </si>
  <si>
    <t>Михайлович</t>
  </si>
  <si>
    <t>Мосина</t>
  </si>
  <si>
    <t>Алексеевна</t>
  </si>
  <si>
    <t>Кудашкина Наталья Алексеевна</t>
  </si>
  <si>
    <t>Филиппова Юлия Анатольевна</t>
  </si>
  <si>
    <t>Ключук Нина Николаевна</t>
  </si>
  <si>
    <t>Устянская Татьяна Николаевна</t>
  </si>
  <si>
    <t>Братишко Наталья Дмитриевна</t>
  </si>
  <si>
    <t>Гончарова Елена Сергеевна</t>
  </si>
  <si>
    <t>Сидоренко  Маргарита  Алексеевна</t>
  </si>
  <si>
    <t>Плотникова Ольга Юрьевна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</si>
  <si>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</si>
  <si>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</si>
  <si>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</si>
  <si>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Результат оценивания выполненных олимпиадных заданий регионального этапа ВсОШ по обществознанию в 2023/24 учебном году (11 класс)</t>
  </si>
  <si>
    <t xml:space="preserve">                                                                                                  Результат оценивания выполненных олимпиадных заданий регионального этапа ВсОШ по обществознанию в 2023/24 учебном году (9 класс)</t>
  </si>
  <si>
    <t>Государственное бюджетное общеобразовательное учреждение города Севастополя «Гимназия № 1 им. А.С. Пушкина»</t>
  </si>
  <si>
    <t xml:space="preserve">Федеральное государственное казённое общеобразовательное учреждение "Севастопольский кадетский корпус Следственного комитета Российской Федерации </t>
  </si>
  <si>
    <t>Государственное бюджетное общеобразовательное учреждение города Севастополя «Билингвальная гимназия № 2»</t>
  </si>
  <si>
    <t xml:space="preserve"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</t>
  </si>
  <si>
    <t>Государственное бюджетное общеобразовательное учреждение города Севастополя «Гимназия № 7 имени В.И. Великого»</t>
  </si>
  <si>
    <t>Государственное бюджетное общеобразовательное учреждение города Севастополя «Средняя общеобразовательная школа № 31»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</si>
  <si>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</si>
  <si>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Государственное бюджетное образовательное учреждение города Севастополя «Средняя общеобразовательная школа № 58 с углубленным изучением общественно-экономических дисциплин имени Героя Советского Союза В.И. Колядина»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</si>
  <si>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 имени дважды Героя Советского Союза маршала авиации Савицкого Евгения Яковлевича»</t>
  </si>
  <si>
    <t>Государственное бюджетное общеобразовательное учреждение города Севастополя «Гимназия № 8 имени Н.Т. Хрусталёва»</t>
  </si>
  <si>
    <t>Государственное бюджетное образовательное учреждение города Севастополя «Севастопольский политехнический лицей»</t>
  </si>
  <si>
    <t>Государственное бюджетное образовательное учреждение города Севастополя «Средняя общеобразовательная школа № 14 имени И.С. Пьянзина»</t>
  </si>
  <si>
    <t>Государственное бюджетное общеобразовательное учреждение города Севастополя «Гимназия № 24»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</si>
  <si>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</si>
  <si>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Лицей-предуниверсарий федерального государственного автономного образовательного учреждения высшего образования «Севастопольский государственный университет»</t>
  </si>
  <si>
    <t>Государственное бюджетное образовательное учреждение города Севастополя Средняя общеобразовательная школа №29 имени М.Т. Калашникова</t>
  </si>
  <si>
    <t>Государственное бюджетное образовательное учреждение города Севастополя «Средняя общеобразовательная школа № 30 имени Героя Советского Союза Г.А. Рубцова»</t>
  </si>
  <si>
    <t>Государственное бюджетное образовательное учреждение города Севастополя «Средняя общеобразовательная школа № 34 имени Александра Шостака»</t>
  </si>
  <si>
    <t>Государственное бюджетное образовательное учреждение города Севастополя«Средняя общеобразовательная школа № 48»</t>
  </si>
  <si>
    <t>Государственное бюджетное общеобразовательное учреждение города Севастополя«Инженерная школа»</t>
  </si>
  <si>
    <t>Босенко</t>
  </si>
  <si>
    <t>Гончарова Елена Сергеевна, Шкурко Галина Александровна</t>
  </si>
  <si>
    <t>Кобзарь Татьяна Михайловна, Мартыненко Реги на Гинтаровна</t>
  </si>
  <si>
    <t>Кучер Юлия Владимировна</t>
  </si>
  <si>
    <t xml:space="preserve">Овсянникова Анна Алексеевна, Кобзарь Татьяна Михайловна </t>
  </si>
  <si>
    <t>Барило Никита Владимирович, Кобзарь Татьяна Михайловна</t>
  </si>
  <si>
    <t>Василенко Оксана Петровна, Кобзарь Татьяна Михайловна</t>
  </si>
  <si>
    <t xml:space="preserve">Статус 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</si>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</sst>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7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8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4" xfId="1" xr:uid="{00000000-0005-0000-0000-000001000000}"/>
    <cellStyle name="Обычный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"/>
  <sheetViews>
    <sheetView topLeftCell="A2" zoomScale="70" zoomScaleNormal="70" workbookViewId="0">
      <selection activeCell="AK7" sqref="AK7"/>
    </sheetView>
  </sheetViews>
  <sheetFormatPr defaultColWidth="9.140625" defaultRowHeight="15.75" x14ac:dyDescent="0.25"/>
  <cols>
    <col min="1" max="1" width="6.140625" style="6" customWidth="1"/>
    <col min="2" max="2" width="19.140625" style="6" customWidth="1"/>
    <col min="3" max="3" width="17.7109375" style="6" customWidth="1"/>
    <col min="4" max="6" width="17.140625" style="6" customWidth="1"/>
    <col min="7" max="20" width="6.7109375" style="6" customWidth="1"/>
    <col min="21" max="21" width="13" style="6" customWidth="1"/>
    <col min="22" max="33" width="6.7109375" style="6" customWidth="1"/>
    <col min="34" max="34" width="13.7109375" style="6" customWidth="1"/>
    <col min="35" max="35" width="11.140625" style="6" customWidth="1"/>
    <col min="36" max="36" width="17.28515625" style="6" customWidth="1"/>
    <col min="37" max="37" width="38.7109375" style="6" customWidth="1"/>
    <col min="38" max="38" width="36.5703125" style="6" customWidth="1"/>
    <col min="39" max="16384" width="9.140625" style="6"/>
  </cols>
  <sheetData>
    <row r="1" spans="1:38" ht="39" customHeight="1" x14ac:dyDescent="0.25">
      <c r="A1" s="73" t="s">
        <v>169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5"/>
      <c r="AJ1" s="5"/>
      <c r="AK1" s="5"/>
      <c r="AL1" s="5"/>
    </row>
    <row r="2" spans="1:38" ht="15.95" customHeight="1" x14ac:dyDescent="0.25">
      <c r="A2" s="7" t="s">
        <v>0</v>
      </c>
      <c r="B2" s="7" t="s">
        <v>10</v>
      </c>
      <c r="C2" s="7" t="s">
        <v>11</v>
      </c>
      <c r="D2" s="7" t="s">
        <v>12</v>
      </c>
      <c r="E2" s="66" t="s">
        <v>166</v>
      </c>
      <c r="F2" s="67" t="s">
        <v>167</v>
      </c>
      <c r="G2" s="10" t="s">
        <v>2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 t="s">
        <v>6</v>
      </c>
      <c r="U2" s="4" t="s">
        <v>8</v>
      </c>
      <c r="V2" s="59" t="s">
        <v>3</v>
      </c>
      <c r="W2" s="59"/>
      <c r="X2" s="59"/>
      <c r="Y2" s="59"/>
      <c r="Z2" s="59"/>
      <c r="AA2" s="59"/>
      <c r="AB2" s="59"/>
      <c r="AC2" s="59"/>
      <c r="AD2" s="59"/>
      <c r="AE2" s="59"/>
      <c r="AF2" s="59"/>
      <c r="AG2" s="10" t="s">
        <v>6</v>
      </c>
      <c r="AH2" s="4" t="s">
        <v>8</v>
      </c>
      <c r="AI2" s="4" t="s">
        <v>9</v>
      </c>
      <c r="AJ2" s="12" t="s">
        <v>197</v>
      </c>
      <c r="AK2" s="4" t="s">
        <v>165</v>
      </c>
      <c r="AL2" s="4" t="s">
        <v>65</v>
      </c>
    </row>
    <row r="3" spans="1:38" ht="0.75" customHeight="1" x14ac:dyDescent="0.25">
      <c r="A3" s="7"/>
      <c r="B3" s="7"/>
      <c r="C3" s="7"/>
      <c r="D3" s="7"/>
      <c r="E3" s="66"/>
      <c r="F3" s="67"/>
      <c r="G3" s="10" t="s">
        <v>4</v>
      </c>
      <c r="H3" s="10"/>
      <c r="I3" s="10"/>
      <c r="J3" s="10"/>
      <c r="K3" s="10"/>
      <c r="L3" s="10"/>
      <c r="M3" s="10"/>
      <c r="N3" s="10"/>
      <c r="O3" s="10"/>
      <c r="P3" s="10"/>
      <c r="Q3" s="10" t="s">
        <v>5</v>
      </c>
      <c r="R3" s="10"/>
      <c r="S3" s="10"/>
      <c r="T3" s="10"/>
      <c r="U3" s="4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10"/>
      <c r="AH3" s="4"/>
      <c r="AI3" s="4"/>
      <c r="AJ3" s="22"/>
      <c r="AK3" s="4"/>
      <c r="AL3" s="4"/>
    </row>
    <row r="4" spans="1:38" ht="46.5" customHeight="1" x14ac:dyDescent="0.25">
      <c r="A4" s="7"/>
      <c r="B4" s="7"/>
      <c r="C4" s="7"/>
      <c r="D4" s="7"/>
      <c r="E4" s="66"/>
      <c r="F4" s="67"/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28">
        <v>1</v>
      </c>
      <c r="R4" s="28">
        <v>2</v>
      </c>
      <c r="S4" s="28">
        <v>3</v>
      </c>
      <c r="T4" s="10"/>
      <c r="U4" s="4"/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8">
        <v>10</v>
      </c>
      <c r="AF4" s="28">
        <v>11</v>
      </c>
      <c r="AG4" s="10"/>
      <c r="AH4" s="4"/>
      <c r="AI4" s="4"/>
      <c r="AJ4" s="30"/>
      <c r="AK4" s="4"/>
      <c r="AL4" s="4"/>
    </row>
    <row r="5" spans="1:38" ht="18.75" customHeight="1" x14ac:dyDescent="0.25">
      <c r="A5" s="7"/>
      <c r="B5" s="7"/>
      <c r="C5" s="7"/>
      <c r="D5" s="7"/>
      <c r="E5" s="66"/>
      <c r="F5" s="67"/>
      <c r="G5" s="32">
        <v>7</v>
      </c>
      <c r="H5" s="32">
        <v>2</v>
      </c>
      <c r="I5" s="32">
        <v>3</v>
      </c>
      <c r="J5" s="32">
        <v>2</v>
      </c>
      <c r="K5" s="32">
        <v>2</v>
      </c>
      <c r="L5" s="32">
        <v>3</v>
      </c>
      <c r="M5" s="32">
        <v>2</v>
      </c>
      <c r="N5" s="32">
        <v>3</v>
      </c>
      <c r="O5" s="32">
        <v>2</v>
      </c>
      <c r="P5" s="32">
        <v>2</v>
      </c>
      <c r="Q5" s="32">
        <v>2</v>
      </c>
      <c r="R5" s="32">
        <v>24</v>
      </c>
      <c r="S5" s="32">
        <v>3</v>
      </c>
      <c r="T5" s="32">
        <f t="shared" ref="T5" si="0">SUM(G5:S5)</f>
        <v>57</v>
      </c>
      <c r="U5" s="33">
        <f t="shared" ref="U5" si="1">T5*100/57</f>
        <v>100</v>
      </c>
      <c r="V5" s="32">
        <v>5</v>
      </c>
      <c r="W5" s="32">
        <v>3</v>
      </c>
      <c r="X5" s="32">
        <v>2</v>
      </c>
      <c r="Y5" s="32">
        <v>3</v>
      </c>
      <c r="Z5" s="32">
        <v>4</v>
      </c>
      <c r="AA5" s="32">
        <v>3</v>
      </c>
      <c r="AB5" s="32">
        <v>2</v>
      </c>
      <c r="AC5" s="32">
        <v>5</v>
      </c>
      <c r="AD5" s="32">
        <v>5</v>
      </c>
      <c r="AE5" s="32">
        <v>10</v>
      </c>
      <c r="AF5" s="32">
        <v>5</v>
      </c>
      <c r="AG5" s="32">
        <f t="shared" ref="AG5" si="2">SUM(V5:AF5)</f>
        <v>47</v>
      </c>
      <c r="AH5" s="33">
        <f t="shared" ref="AH5" si="3">AG5*100/47</f>
        <v>100</v>
      </c>
      <c r="AI5" s="34">
        <f t="shared" ref="AI5:AI21" si="4">(U5+AH5)/2</f>
        <v>100</v>
      </c>
      <c r="AJ5" s="34"/>
      <c r="AK5" s="34"/>
      <c r="AL5" s="34"/>
    </row>
    <row r="6" spans="1:38" ht="110.25" x14ac:dyDescent="0.25">
      <c r="A6" s="68">
        <v>1</v>
      </c>
      <c r="B6" s="69" t="s">
        <v>36</v>
      </c>
      <c r="C6" s="69" t="s">
        <v>37</v>
      </c>
      <c r="D6" s="69" t="s">
        <v>38</v>
      </c>
      <c r="E6" s="69">
        <v>9</v>
      </c>
      <c r="F6" s="69">
        <v>9</v>
      </c>
      <c r="G6" s="35">
        <v>6</v>
      </c>
      <c r="H6" s="35">
        <v>1</v>
      </c>
      <c r="I6" s="35">
        <v>2</v>
      </c>
      <c r="J6" s="35">
        <v>1</v>
      </c>
      <c r="K6" s="35">
        <v>1</v>
      </c>
      <c r="L6" s="35">
        <v>1</v>
      </c>
      <c r="M6" s="35">
        <v>1</v>
      </c>
      <c r="N6" s="35">
        <v>1</v>
      </c>
      <c r="O6" s="35">
        <v>1</v>
      </c>
      <c r="P6" s="35">
        <v>1</v>
      </c>
      <c r="Q6" s="35">
        <v>1</v>
      </c>
      <c r="R6" s="35">
        <v>24</v>
      </c>
      <c r="S6" s="35">
        <v>2</v>
      </c>
      <c r="T6" s="38">
        <f t="shared" ref="T6:T21" si="5">SUM(G6:S6)</f>
        <v>43</v>
      </c>
      <c r="U6" s="39">
        <f t="shared" ref="U6:U21" si="6">T6*100/57</f>
        <v>75.438596491228068</v>
      </c>
      <c r="V6" s="35">
        <v>3</v>
      </c>
      <c r="W6" s="35">
        <v>3</v>
      </c>
      <c r="X6" s="35">
        <v>1</v>
      </c>
      <c r="Y6" s="35">
        <v>0</v>
      </c>
      <c r="Z6" s="35">
        <v>3</v>
      </c>
      <c r="AA6" s="35">
        <v>0</v>
      </c>
      <c r="AB6" s="35">
        <v>2</v>
      </c>
      <c r="AC6" s="35">
        <v>4</v>
      </c>
      <c r="AD6" s="35">
        <v>2</v>
      </c>
      <c r="AE6" s="35">
        <v>1</v>
      </c>
      <c r="AF6" s="35">
        <v>5</v>
      </c>
      <c r="AG6" s="38">
        <f t="shared" ref="AG6:AG21" si="7">SUM(V6:AF6)</f>
        <v>24</v>
      </c>
      <c r="AH6" s="39">
        <f t="shared" ref="AH6:AH21" si="8">AG6*100/47</f>
        <v>51.063829787234042</v>
      </c>
      <c r="AI6" s="40">
        <f t="shared" si="4"/>
        <v>63.251213139231055</v>
      </c>
      <c r="AJ6" s="57" t="s">
        <v>199</v>
      </c>
      <c r="AK6" s="41" t="s">
        <v>183</v>
      </c>
      <c r="AL6" s="42" t="s">
        <v>62</v>
      </c>
    </row>
    <row r="7" spans="1:38" ht="63" x14ac:dyDescent="0.25">
      <c r="A7" s="68">
        <v>2</v>
      </c>
      <c r="B7" s="70" t="s">
        <v>23</v>
      </c>
      <c r="C7" s="70" t="s">
        <v>21</v>
      </c>
      <c r="D7" s="70" t="s">
        <v>24</v>
      </c>
      <c r="E7" s="69">
        <v>9</v>
      </c>
      <c r="F7" s="69">
        <v>9</v>
      </c>
      <c r="G7" s="35">
        <v>6</v>
      </c>
      <c r="H7" s="35">
        <v>1</v>
      </c>
      <c r="I7" s="35">
        <v>1</v>
      </c>
      <c r="J7" s="35">
        <v>0</v>
      </c>
      <c r="K7" s="35">
        <v>1</v>
      </c>
      <c r="L7" s="35">
        <v>2</v>
      </c>
      <c r="M7" s="35">
        <v>1</v>
      </c>
      <c r="N7" s="35">
        <v>1</v>
      </c>
      <c r="O7" s="35">
        <v>0</v>
      </c>
      <c r="P7" s="35">
        <v>1</v>
      </c>
      <c r="Q7" s="35">
        <v>2</v>
      </c>
      <c r="R7" s="35">
        <v>15</v>
      </c>
      <c r="S7" s="35">
        <v>2</v>
      </c>
      <c r="T7" s="38">
        <f t="shared" si="5"/>
        <v>33</v>
      </c>
      <c r="U7" s="39">
        <f t="shared" si="6"/>
        <v>57.89473684210526</v>
      </c>
      <c r="V7" s="35">
        <v>2</v>
      </c>
      <c r="W7" s="35">
        <v>2</v>
      </c>
      <c r="X7" s="35">
        <v>1</v>
      </c>
      <c r="Y7" s="35">
        <v>1</v>
      </c>
      <c r="Z7" s="35">
        <v>4</v>
      </c>
      <c r="AA7" s="35">
        <v>3</v>
      </c>
      <c r="AB7" s="35">
        <v>2</v>
      </c>
      <c r="AC7" s="35">
        <v>5</v>
      </c>
      <c r="AD7" s="35">
        <v>2</v>
      </c>
      <c r="AE7" s="35">
        <v>3</v>
      </c>
      <c r="AF7" s="35">
        <v>5</v>
      </c>
      <c r="AG7" s="38">
        <f t="shared" si="7"/>
        <v>30</v>
      </c>
      <c r="AH7" s="39">
        <f t="shared" si="8"/>
        <v>63.829787234042556</v>
      </c>
      <c r="AI7" s="40">
        <f t="shared" si="4"/>
        <v>60.862262038073908</v>
      </c>
      <c r="AJ7" s="57" t="s">
        <v>199</v>
      </c>
      <c r="AK7" s="41" t="s">
        <v>189</v>
      </c>
      <c r="AL7" s="42" t="s">
        <v>196</v>
      </c>
    </row>
    <row r="8" spans="1:38" ht="78.75" x14ac:dyDescent="0.25">
      <c r="A8" s="68">
        <v>3</v>
      </c>
      <c r="B8" s="69" t="s">
        <v>46</v>
      </c>
      <c r="C8" s="69" t="s">
        <v>47</v>
      </c>
      <c r="D8" s="69" t="s">
        <v>45</v>
      </c>
      <c r="E8" s="69">
        <v>9</v>
      </c>
      <c r="F8" s="69">
        <v>9</v>
      </c>
      <c r="G8" s="35">
        <v>4</v>
      </c>
      <c r="H8" s="35">
        <v>0</v>
      </c>
      <c r="I8" s="35">
        <v>0</v>
      </c>
      <c r="J8" s="35">
        <v>1</v>
      </c>
      <c r="K8" s="35">
        <v>1</v>
      </c>
      <c r="L8" s="35">
        <v>1</v>
      </c>
      <c r="M8" s="35">
        <v>1</v>
      </c>
      <c r="N8" s="35">
        <v>1</v>
      </c>
      <c r="O8" s="35">
        <v>1</v>
      </c>
      <c r="P8" s="35">
        <v>1</v>
      </c>
      <c r="Q8" s="35">
        <v>1</v>
      </c>
      <c r="R8" s="35">
        <v>19</v>
      </c>
      <c r="S8" s="35">
        <v>0</v>
      </c>
      <c r="T8" s="38">
        <f t="shared" si="5"/>
        <v>31</v>
      </c>
      <c r="U8" s="39">
        <f t="shared" si="6"/>
        <v>54.385964912280699</v>
      </c>
      <c r="V8" s="35">
        <v>2</v>
      </c>
      <c r="W8" s="35">
        <v>2</v>
      </c>
      <c r="X8" s="35">
        <v>1</v>
      </c>
      <c r="Y8" s="35">
        <v>1</v>
      </c>
      <c r="Z8" s="35">
        <v>4</v>
      </c>
      <c r="AA8" s="35">
        <v>0</v>
      </c>
      <c r="AB8" s="35">
        <v>2</v>
      </c>
      <c r="AC8" s="35">
        <v>5</v>
      </c>
      <c r="AD8" s="35">
        <v>2</v>
      </c>
      <c r="AE8" s="35">
        <v>7</v>
      </c>
      <c r="AF8" s="35">
        <v>5</v>
      </c>
      <c r="AG8" s="38">
        <f t="shared" si="7"/>
        <v>31</v>
      </c>
      <c r="AH8" s="39">
        <f t="shared" si="8"/>
        <v>65.957446808510639</v>
      </c>
      <c r="AI8" s="40">
        <f t="shared" si="4"/>
        <v>60.171705860395669</v>
      </c>
      <c r="AJ8" s="57" t="s">
        <v>199</v>
      </c>
      <c r="AK8" s="41" t="s">
        <v>171</v>
      </c>
      <c r="AL8" s="42" t="s">
        <v>64</v>
      </c>
    </row>
    <row r="9" spans="1:38" ht="78.75" x14ac:dyDescent="0.25">
      <c r="A9" s="68">
        <v>4</v>
      </c>
      <c r="B9" s="69" t="s">
        <v>190</v>
      </c>
      <c r="C9" s="69" t="s">
        <v>31</v>
      </c>
      <c r="D9" s="69" t="s">
        <v>45</v>
      </c>
      <c r="E9" s="69">
        <v>9</v>
      </c>
      <c r="F9" s="69">
        <v>9</v>
      </c>
      <c r="G9" s="35">
        <v>4</v>
      </c>
      <c r="H9" s="35">
        <v>1</v>
      </c>
      <c r="I9" s="35">
        <v>2</v>
      </c>
      <c r="J9" s="35">
        <v>0</v>
      </c>
      <c r="K9" s="35">
        <v>1</v>
      </c>
      <c r="L9" s="35">
        <v>2</v>
      </c>
      <c r="M9" s="35">
        <v>2</v>
      </c>
      <c r="N9" s="35">
        <v>1</v>
      </c>
      <c r="O9" s="35">
        <v>1</v>
      </c>
      <c r="P9" s="35">
        <v>1</v>
      </c>
      <c r="Q9" s="35">
        <v>1</v>
      </c>
      <c r="R9" s="35">
        <v>20</v>
      </c>
      <c r="S9" s="35">
        <v>2</v>
      </c>
      <c r="T9" s="38">
        <f t="shared" si="5"/>
        <v>38</v>
      </c>
      <c r="U9" s="39">
        <f t="shared" si="6"/>
        <v>66.666666666666671</v>
      </c>
      <c r="V9" s="35">
        <v>3</v>
      </c>
      <c r="W9" s="35">
        <v>2</v>
      </c>
      <c r="X9" s="35">
        <v>1</v>
      </c>
      <c r="Y9" s="35">
        <v>0</v>
      </c>
      <c r="Z9" s="35">
        <v>3</v>
      </c>
      <c r="AA9" s="35">
        <v>0</v>
      </c>
      <c r="AB9" s="35">
        <v>2</v>
      </c>
      <c r="AC9" s="35">
        <v>5</v>
      </c>
      <c r="AD9" s="35">
        <v>2</v>
      </c>
      <c r="AE9" s="35">
        <v>1</v>
      </c>
      <c r="AF9" s="35">
        <v>5</v>
      </c>
      <c r="AG9" s="38">
        <f t="shared" si="7"/>
        <v>24</v>
      </c>
      <c r="AH9" s="39">
        <f t="shared" si="8"/>
        <v>51.063829787234042</v>
      </c>
      <c r="AI9" s="40">
        <f t="shared" si="4"/>
        <v>58.865248226950357</v>
      </c>
      <c r="AJ9" s="57" t="s">
        <v>199</v>
      </c>
      <c r="AK9" s="41" t="s">
        <v>171</v>
      </c>
      <c r="AL9" s="42" t="s">
        <v>64</v>
      </c>
    </row>
    <row r="10" spans="1:38" ht="63" x14ac:dyDescent="0.25">
      <c r="A10" s="68">
        <v>5</v>
      </c>
      <c r="B10" s="69" t="s">
        <v>30</v>
      </c>
      <c r="C10" s="69" t="s">
        <v>31</v>
      </c>
      <c r="D10" s="69" t="s">
        <v>32</v>
      </c>
      <c r="E10" s="69">
        <v>9</v>
      </c>
      <c r="F10" s="69">
        <v>9</v>
      </c>
      <c r="G10" s="35">
        <v>2</v>
      </c>
      <c r="H10" s="35">
        <v>0</v>
      </c>
      <c r="I10" s="35">
        <v>1</v>
      </c>
      <c r="J10" s="35">
        <v>1</v>
      </c>
      <c r="K10" s="35">
        <v>2</v>
      </c>
      <c r="L10" s="35">
        <v>1</v>
      </c>
      <c r="M10" s="35">
        <v>2</v>
      </c>
      <c r="N10" s="35">
        <v>1</v>
      </c>
      <c r="O10" s="35">
        <v>1</v>
      </c>
      <c r="P10" s="35">
        <v>2</v>
      </c>
      <c r="Q10" s="35">
        <v>2</v>
      </c>
      <c r="R10" s="35">
        <v>13</v>
      </c>
      <c r="S10" s="35">
        <v>0</v>
      </c>
      <c r="T10" s="38">
        <f t="shared" si="5"/>
        <v>28</v>
      </c>
      <c r="U10" s="39">
        <f t="shared" si="6"/>
        <v>49.122807017543863</v>
      </c>
      <c r="V10" s="35">
        <v>2</v>
      </c>
      <c r="W10" s="35">
        <v>1</v>
      </c>
      <c r="X10" s="35">
        <v>3</v>
      </c>
      <c r="Y10" s="35">
        <v>1</v>
      </c>
      <c r="Z10" s="35">
        <v>4</v>
      </c>
      <c r="AA10" s="35">
        <v>0</v>
      </c>
      <c r="AB10" s="35">
        <v>2</v>
      </c>
      <c r="AC10" s="35">
        <v>5</v>
      </c>
      <c r="AD10" s="35">
        <v>3</v>
      </c>
      <c r="AE10" s="35">
        <v>4</v>
      </c>
      <c r="AF10" s="35">
        <v>5</v>
      </c>
      <c r="AG10" s="38">
        <f t="shared" si="7"/>
        <v>30</v>
      </c>
      <c r="AH10" s="39">
        <f t="shared" si="8"/>
        <v>63.829787234042556</v>
      </c>
      <c r="AI10" s="40">
        <f t="shared" si="4"/>
        <v>56.476297125793209</v>
      </c>
      <c r="AJ10" s="57" t="s">
        <v>198</v>
      </c>
      <c r="AK10" s="41" t="s">
        <v>188</v>
      </c>
      <c r="AL10" s="42" t="s">
        <v>60</v>
      </c>
    </row>
    <row r="11" spans="1:38" ht="63" x14ac:dyDescent="0.25">
      <c r="A11" s="68">
        <v>6</v>
      </c>
      <c r="B11" s="70" t="s">
        <v>18</v>
      </c>
      <c r="C11" s="70" t="s">
        <v>19</v>
      </c>
      <c r="D11" s="70" t="s">
        <v>20</v>
      </c>
      <c r="E11" s="69">
        <v>9</v>
      </c>
      <c r="F11" s="69">
        <v>9</v>
      </c>
      <c r="G11" s="35">
        <v>4</v>
      </c>
      <c r="H11" s="35">
        <v>0</v>
      </c>
      <c r="I11" s="35">
        <v>1</v>
      </c>
      <c r="J11" s="35">
        <v>1</v>
      </c>
      <c r="K11" s="35">
        <v>1</v>
      </c>
      <c r="L11" s="35">
        <v>1</v>
      </c>
      <c r="M11" s="35">
        <v>1</v>
      </c>
      <c r="N11" s="35">
        <v>0</v>
      </c>
      <c r="O11" s="35">
        <v>1</v>
      </c>
      <c r="P11" s="35">
        <v>1</v>
      </c>
      <c r="Q11" s="35">
        <v>2</v>
      </c>
      <c r="R11" s="35">
        <v>17</v>
      </c>
      <c r="S11" s="35">
        <v>3</v>
      </c>
      <c r="T11" s="38">
        <f t="shared" si="5"/>
        <v>33</v>
      </c>
      <c r="U11" s="39">
        <f t="shared" si="6"/>
        <v>57.89473684210526</v>
      </c>
      <c r="V11" s="35">
        <v>4</v>
      </c>
      <c r="W11" s="35">
        <v>2</v>
      </c>
      <c r="X11" s="35">
        <v>2</v>
      </c>
      <c r="Y11" s="35">
        <v>0</v>
      </c>
      <c r="Z11" s="35">
        <v>4</v>
      </c>
      <c r="AA11" s="35">
        <v>0</v>
      </c>
      <c r="AB11" s="35">
        <v>2</v>
      </c>
      <c r="AC11" s="35">
        <v>4</v>
      </c>
      <c r="AD11" s="35">
        <v>2</v>
      </c>
      <c r="AE11" s="35">
        <v>1</v>
      </c>
      <c r="AF11" s="35">
        <v>4</v>
      </c>
      <c r="AG11" s="38">
        <f t="shared" si="7"/>
        <v>25</v>
      </c>
      <c r="AH11" s="39">
        <f t="shared" si="8"/>
        <v>53.191489361702125</v>
      </c>
      <c r="AI11" s="40">
        <f t="shared" si="4"/>
        <v>55.543113101903693</v>
      </c>
      <c r="AJ11" s="57" t="s">
        <v>198</v>
      </c>
      <c r="AK11" s="41" t="s">
        <v>189</v>
      </c>
      <c r="AL11" s="42" t="s">
        <v>196</v>
      </c>
    </row>
    <row r="12" spans="1:38" ht="78.75" x14ac:dyDescent="0.25">
      <c r="A12" s="68">
        <v>7</v>
      </c>
      <c r="B12" s="70" t="s">
        <v>26</v>
      </c>
      <c r="C12" s="70" t="s">
        <v>19</v>
      </c>
      <c r="D12" s="70" t="s">
        <v>20</v>
      </c>
      <c r="E12" s="69">
        <v>9</v>
      </c>
      <c r="F12" s="69">
        <v>9</v>
      </c>
      <c r="G12" s="35">
        <v>4</v>
      </c>
      <c r="H12" s="35">
        <v>0</v>
      </c>
      <c r="I12" s="35">
        <v>0</v>
      </c>
      <c r="J12" s="35">
        <v>0</v>
      </c>
      <c r="K12" s="35">
        <v>1</v>
      </c>
      <c r="L12" s="35">
        <v>1</v>
      </c>
      <c r="M12" s="35">
        <v>2</v>
      </c>
      <c r="N12" s="35">
        <v>1</v>
      </c>
      <c r="O12" s="35">
        <v>1</v>
      </c>
      <c r="P12" s="35">
        <v>1</v>
      </c>
      <c r="Q12" s="35">
        <v>2</v>
      </c>
      <c r="R12" s="35">
        <v>12</v>
      </c>
      <c r="S12" s="35">
        <v>1</v>
      </c>
      <c r="T12" s="38">
        <f t="shared" si="5"/>
        <v>26</v>
      </c>
      <c r="U12" s="39">
        <f t="shared" si="6"/>
        <v>45.614035087719301</v>
      </c>
      <c r="V12" s="35">
        <v>4</v>
      </c>
      <c r="W12" s="35">
        <v>2</v>
      </c>
      <c r="X12" s="35">
        <v>2</v>
      </c>
      <c r="Y12" s="35">
        <v>2</v>
      </c>
      <c r="Z12" s="35">
        <v>4</v>
      </c>
      <c r="AA12" s="35">
        <v>0</v>
      </c>
      <c r="AB12" s="35">
        <v>1</v>
      </c>
      <c r="AC12" s="35">
        <v>5</v>
      </c>
      <c r="AD12" s="35">
        <v>2</v>
      </c>
      <c r="AE12" s="35">
        <v>3</v>
      </c>
      <c r="AF12" s="35">
        <v>5</v>
      </c>
      <c r="AG12" s="38">
        <f t="shared" si="7"/>
        <v>30</v>
      </c>
      <c r="AH12" s="39">
        <f t="shared" si="8"/>
        <v>63.829787234042556</v>
      </c>
      <c r="AI12" s="40">
        <f t="shared" si="4"/>
        <v>54.721911160880929</v>
      </c>
      <c r="AJ12" s="57" t="s">
        <v>198</v>
      </c>
      <c r="AK12" s="41" t="s">
        <v>187</v>
      </c>
      <c r="AL12" s="42" t="s">
        <v>59</v>
      </c>
    </row>
    <row r="13" spans="1:38" ht="78.75" x14ac:dyDescent="0.25">
      <c r="A13" s="68">
        <v>8</v>
      </c>
      <c r="B13" s="69" t="s">
        <v>50</v>
      </c>
      <c r="C13" s="69" t="s">
        <v>51</v>
      </c>
      <c r="D13" s="69" t="s">
        <v>41</v>
      </c>
      <c r="E13" s="69">
        <v>9</v>
      </c>
      <c r="F13" s="69">
        <v>9</v>
      </c>
      <c r="G13" s="35">
        <v>4</v>
      </c>
      <c r="H13" s="35">
        <v>0</v>
      </c>
      <c r="I13" s="35">
        <v>0</v>
      </c>
      <c r="J13" s="35">
        <v>0</v>
      </c>
      <c r="K13" s="35">
        <v>1</v>
      </c>
      <c r="L13" s="35">
        <v>1</v>
      </c>
      <c r="M13" s="35">
        <v>2</v>
      </c>
      <c r="N13" s="35">
        <v>0</v>
      </c>
      <c r="O13" s="35">
        <v>0</v>
      </c>
      <c r="P13" s="35">
        <v>1</v>
      </c>
      <c r="Q13" s="35">
        <v>2</v>
      </c>
      <c r="R13" s="35">
        <v>18</v>
      </c>
      <c r="S13" s="35">
        <v>3</v>
      </c>
      <c r="T13" s="38">
        <f t="shared" si="5"/>
        <v>32</v>
      </c>
      <c r="U13" s="39">
        <f t="shared" si="6"/>
        <v>56.140350877192979</v>
      </c>
      <c r="V13" s="35">
        <v>2</v>
      </c>
      <c r="W13" s="35">
        <v>3</v>
      </c>
      <c r="X13" s="35">
        <v>1</v>
      </c>
      <c r="Y13" s="35">
        <v>0</v>
      </c>
      <c r="Z13" s="35">
        <v>0</v>
      </c>
      <c r="AA13" s="35">
        <v>0</v>
      </c>
      <c r="AB13" s="35">
        <v>2</v>
      </c>
      <c r="AC13" s="35">
        <v>5</v>
      </c>
      <c r="AD13" s="35">
        <v>2</v>
      </c>
      <c r="AE13" s="35">
        <v>6</v>
      </c>
      <c r="AF13" s="35">
        <v>4</v>
      </c>
      <c r="AG13" s="38">
        <f t="shared" si="7"/>
        <v>25</v>
      </c>
      <c r="AH13" s="39">
        <f t="shared" si="8"/>
        <v>53.191489361702125</v>
      </c>
      <c r="AI13" s="40">
        <f t="shared" si="4"/>
        <v>54.665920119447549</v>
      </c>
      <c r="AJ13" s="57" t="s">
        <v>198</v>
      </c>
      <c r="AK13" s="41" t="s">
        <v>171</v>
      </c>
      <c r="AL13" s="42" t="s">
        <v>64</v>
      </c>
    </row>
    <row r="14" spans="1:38" ht="78.75" x14ac:dyDescent="0.25">
      <c r="A14" s="68">
        <v>9</v>
      </c>
      <c r="B14" s="70" t="s">
        <v>27</v>
      </c>
      <c r="C14" s="70" t="s">
        <v>28</v>
      </c>
      <c r="D14" s="70" t="s">
        <v>29</v>
      </c>
      <c r="E14" s="69">
        <v>9</v>
      </c>
      <c r="F14" s="69">
        <v>9</v>
      </c>
      <c r="G14" s="35">
        <v>3</v>
      </c>
      <c r="H14" s="35">
        <v>1</v>
      </c>
      <c r="I14" s="35">
        <v>1</v>
      </c>
      <c r="J14" s="35">
        <v>1</v>
      </c>
      <c r="K14" s="35">
        <v>1</v>
      </c>
      <c r="L14" s="35">
        <v>1</v>
      </c>
      <c r="M14" s="35">
        <v>2</v>
      </c>
      <c r="N14" s="35">
        <v>2</v>
      </c>
      <c r="O14" s="35">
        <v>1</v>
      </c>
      <c r="P14" s="35">
        <v>2</v>
      </c>
      <c r="Q14" s="35">
        <v>1</v>
      </c>
      <c r="R14" s="35">
        <v>16</v>
      </c>
      <c r="S14" s="35">
        <v>1</v>
      </c>
      <c r="T14" s="38">
        <f t="shared" si="5"/>
        <v>33</v>
      </c>
      <c r="U14" s="39">
        <f t="shared" si="6"/>
        <v>57.89473684210526</v>
      </c>
      <c r="V14" s="35">
        <v>3</v>
      </c>
      <c r="W14" s="35">
        <v>3</v>
      </c>
      <c r="X14" s="35">
        <v>2</v>
      </c>
      <c r="Y14" s="35">
        <v>2</v>
      </c>
      <c r="Z14" s="35">
        <v>0</v>
      </c>
      <c r="AA14" s="35">
        <v>0</v>
      </c>
      <c r="AB14" s="35">
        <v>2</v>
      </c>
      <c r="AC14" s="35">
        <v>5</v>
      </c>
      <c r="AD14" s="35">
        <v>2</v>
      </c>
      <c r="AE14" s="35">
        <v>1</v>
      </c>
      <c r="AF14" s="35">
        <v>4</v>
      </c>
      <c r="AG14" s="38">
        <f t="shared" si="7"/>
        <v>24</v>
      </c>
      <c r="AH14" s="39">
        <f t="shared" si="8"/>
        <v>51.063829787234042</v>
      </c>
      <c r="AI14" s="40">
        <f t="shared" si="4"/>
        <v>54.479283314669651</v>
      </c>
      <c r="AJ14" s="57" t="s">
        <v>200</v>
      </c>
      <c r="AK14" s="41" t="s">
        <v>187</v>
      </c>
      <c r="AL14" s="42" t="s">
        <v>59</v>
      </c>
    </row>
    <row r="15" spans="1:38" ht="78.75" x14ac:dyDescent="0.25">
      <c r="A15" s="68">
        <v>10</v>
      </c>
      <c r="B15" s="69" t="s">
        <v>52</v>
      </c>
      <c r="C15" s="69" t="s">
        <v>53</v>
      </c>
      <c r="D15" s="69" t="s">
        <v>38</v>
      </c>
      <c r="E15" s="69">
        <v>9</v>
      </c>
      <c r="F15" s="69">
        <v>9</v>
      </c>
      <c r="G15" s="35">
        <v>4</v>
      </c>
      <c r="H15" s="35">
        <v>0</v>
      </c>
      <c r="I15" s="35">
        <v>1</v>
      </c>
      <c r="J15" s="35">
        <v>1</v>
      </c>
      <c r="K15" s="35">
        <v>2</v>
      </c>
      <c r="L15" s="35">
        <v>2</v>
      </c>
      <c r="M15" s="35">
        <v>2</v>
      </c>
      <c r="N15" s="35">
        <v>0</v>
      </c>
      <c r="O15" s="35">
        <v>1</v>
      </c>
      <c r="P15" s="35">
        <v>0</v>
      </c>
      <c r="Q15" s="35">
        <v>0</v>
      </c>
      <c r="R15" s="35">
        <v>16</v>
      </c>
      <c r="S15" s="35">
        <v>2</v>
      </c>
      <c r="T15" s="38">
        <f t="shared" si="5"/>
        <v>31</v>
      </c>
      <c r="U15" s="39">
        <f t="shared" si="6"/>
        <v>54.385964912280699</v>
      </c>
      <c r="V15" s="35">
        <v>3</v>
      </c>
      <c r="W15" s="35">
        <v>2</v>
      </c>
      <c r="X15" s="35">
        <v>0</v>
      </c>
      <c r="Y15" s="35">
        <v>0</v>
      </c>
      <c r="Z15" s="35">
        <v>4</v>
      </c>
      <c r="AA15" s="35">
        <v>0</v>
      </c>
      <c r="AB15" s="35">
        <v>2</v>
      </c>
      <c r="AC15" s="35">
        <v>5</v>
      </c>
      <c r="AD15" s="35">
        <v>0</v>
      </c>
      <c r="AE15" s="35">
        <v>4</v>
      </c>
      <c r="AF15" s="35">
        <v>3</v>
      </c>
      <c r="AG15" s="38">
        <f t="shared" si="7"/>
        <v>23</v>
      </c>
      <c r="AH15" s="39">
        <f t="shared" si="8"/>
        <v>48.936170212765958</v>
      </c>
      <c r="AI15" s="40">
        <f t="shared" si="4"/>
        <v>51.661067562523328</v>
      </c>
      <c r="AJ15" s="57" t="s">
        <v>200</v>
      </c>
      <c r="AK15" s="41" t="s">
        <v>171</v>
      </c>
      <c r="AL15" s="42" t="s">
        <v>64</v>
      </c>
    </row>
    <row r="16" spans="1:38" ht="94.5" x14ac:dyDescent="0.25">
      <c r="A16" s="68">
        <v>11</v>
      </c>
      <c r="B16" s="69" t="s">
        <v>14</v>
      </c>
      <c r="C16" s="69" t="s">
        <v>15</v>
      </c>
      <c r="D16" s="69" t="s">
        <v>16</v>
      </c>
      <c r="E16" s="69">
        <v>9</v>
      </c>
      <c r="F16" s="69">
        <v>9</v>
      </c>
      <c r="G16" s="35">
        <v>4</v>
      </c>
      <c r="H16" s="35">
        <v>1</v>
      </c>
      <c r="I16" s="35">
        <v>1</v>
      </c>
      <c r="J16" s="35">
        <v>1</v>
      </c>
      <c r="K16" s="35">
        <v>1</v>
      </c>
      <c r="L16" s="35">
        <v>2</v>
      </c>
      <c r="M16" s="35">
        <v>2</v>
      </c>
      <c r="N16" s="35">
        <v>1</v>
      </c>
      <c r="O16" s="35">
        <v>1</v>
      </c>
      <c r="P16" s="35">
        <v>1</v>
      </c>
      <c r="Q16" s="35">
        <v>1</v>
      </c>
      <c r="R16" s="35">
        <v>18</v>
      </c>
      <c r="S16" s="35">
        <v>0</v>
      </c>
      <c r="T16" s="38">
        <f t="shared" si="5"/>
        <v>34</v>
      </c>
      <c r="U16" s="39">
        <f t="shared" si="6"/>
        <v>59.649122807017541</v>
      </c>
      <c r="V16" s="35">
        <v>4</v>
      </c>
      <c r="W16" s="35">
        <v>1</v>
      </c>
      <c r="X16" s="35">
        <v>1</v>
      </c>
      <c r="Y16" s="35">
        <v>0</v>
      </c>
      <c r="Z16" s="35">
        <v>0</v>
      </c>
      <c r="AA16" s="35">
        <v>0</v>
      </c>
      <c r="AB16" s="35">
        <v>2</v>
      </c>
      <c r="AC16" s="35">
        <v>5</v>
      </c>
      <c r="AD16" s="35">
        <v>2</v>
      </c>
      <c r="AE16" s="35">
        <v>0</v>
      </c>
      <c r="AF16" s="35">
        <v>3</v>
      </c>
      <c r="AG16" s="38">
        <f t="shared" si="7"/>
        <v>18</v>
      </c>
      <c r="AH16" s="39">
        <f t="shared" si="8"/>
        <v>38.297872340425535</v>
      </c>
      <c r="AI16" s="40">
        <f t="shared" si="4"/>
        <v>48.973497573721538</v>
      </c>
      <c r="AJ16" s="57" t="s">
        <v>200</v>
      </c>
      <c r="AK16" s="41" t="s">
        <v>186</v>
      </c>
      <c r="AL16" s="42" t="s">
        <v>58</v>
      </c>
    </row>
    <row r="17" spans="1:38" ht="63" x14ac:dyDescent="0.25">
      <c r="A17" s="68">
        <v>12</v>
      </c>
      <c r="B17" s="69" t="s">
        <v>33</v>
      </c>
      <c r="C17" s="69" t="s">
        <v>34</v>
      </c>
      <c r="D17" s="69" t="s">
        <v>35</v>
      </c>
      <c r="E17" s="69">
        <v>9</v>
      </c>
      <c r="F17" s="69">
        <v>9</v>
      </c>
      <c r="G17" s="35">
        <v>5</v>
      </c>
      <c r="H17" s="35">
        <v>0</v>
      </c>
      <c r="I17" s="35">
        <v>2</v>
      </c>
      <c r="J17" s="35">
        <v>0</v>
      </c>
      <c r="K17" s="35">
        <v>1</v>
      </c>
      <c r="L17" s="35">
        <v>2</v>
      </c>
      <c r="M17" s="35">
        <v>2</v>
      </c>
      <c r="N17" s="35">
        <v>1</v>
      </c>
      <c r="O17" s="35">
        <v>0</v>
      </c>
      <c r="P17" s="35">
        <v>0</v>
      </c>
      <c r="Q17" s="35">
        <v>2</v>
      </c>
      <c r="R17" s="35">
        <v>12</v>
      </c>
      <c r="S17" s="35">
        <v>0</v>
      </c>
      <c r="T17" s="38">
        <f t="shared" si="5"/>
        <v>27</v>
      </c>
      <c r="U17" s="39">
        <f t="shared" si="6"/>
        <v>47.368421052631582</v>
      </c>
      <c r="V17" s="35">
        <v>4</v>
      </c>
      <c r="W17" s="35">
        <v>0</v>
      </c>
      <c r="X17" s="35">
        <v>1</v>
      </c>
      <c r="Y17" s="35">
        <v>0</v>
      </c>
      <c r="Z17" s="35">
        <v>1</v>
      </c>
      <c r="AA17" s="35">
        <v>0</v>
      </c>
      <c r="AB17" s="35">
        <v>2</v>
      </c>
      <c r="AC17" s="35">
        <v>5</v>
      </c>
      <c r="AD17" s="35">
        <v>2</v>
      </c>
      <c r="AE17" s="35">
        <v>3</v>
      </c>
      <c r="AF17" s="35">
        <v>1</v>
      </c>
      <c r="AG17" s="38">
        <f t="shared" si="7"/>
        <v>19</v>
      </c>
      <c r="AH17" s="39">
        <f t="shared" si="8"/>
        <v>40.425531914893618</v>
      </c>
      <c r="AI17" s="40">
        <f t="shared" si="4"/>
        <v>43.8969764837626</v>
      </c>
      <c r="AJ17" s="57" t="s">
        <v>200</v>
      </c>
      <c r="AK17" s="41" t="s">
        <v>179</v>
      </c>
      <c r="AL17" s="42" t="s">
        <v>61</v>
      </c>
    </row>
    <row r="18" spans="1:38" ht="63" x14ac:dyDescent="0.25">
      <c r="A18" s="68">
        <v>13</v>
      </c>
      <c r="B18" s="69" t="s">
        <v>42</v>
      </c>
      <c r="C18" s="69" t="s">
        <v>43</v>
      </c>
      <c r="D18" s="69" t="s">
        <v>44</v>
      </c>
      <c r="E18" s="69">
        <v>9</v>
      </c>
      <c r="F18" s="69">
        <v>9</v>
      </c>
      <c r="G18" s="35">
        <v>4</v>
      </c>
      <c r="H18" s="35">
        <v>0</v>
      </c>
      <c r="I18" s="35">
        <v>0</v>
      </c>
      <c r="J18" s="35">
        <v>1</v>
      </c>
      <c r="K18" s="35">
        <v>1</v>
      </c>
      <c r="L18" s="35">
        <v>1</v>
      </c>
      <c r="M18" s="35">
        <v>2</v>
      </c>
      <c r="N18" s="35">
        <v>1</v>
      </c>
      <c r="O18" s="35">
        <v>0</v>
      </c>
      <c r="P18" s="35">
        <v>1</v>
      </c>
      <c r="Q18" s="35">
        <v>0</v>
      </c>
      <c r="R18" s="35">
        <v>16</v>
      </c>
      <c r="S18" s="35">
        <v>1</v>
      </c>
      <c r="T18" s="38">
        <f t="shared" si="5"/>
        <v>28</v>
      </c>
      <c r="U18" s="39">
        <f t="shared" si="6"/>
        <v>49.122807017543863</v>
      </c>
      <c r="V18" s="35">
        <v>3</v>
      </c>
      <c r="W18" s="35">
        <v>1</v>
      </c>
      <c r="X18" s="35">
        <v>2</v>
      </c>
      <c r="Y18" s="35">
        <v>1</v>
      </c>
      <c r="Z18" s="35">
        <v>2</v>
      </c>
      <c r="AA18" s="35">
        <v>0</v>
      </c>
      <c r="AB18" s="35">
        <v>2</v>
      </c>
      <c r="AC18" s="35">
        <v>4</v>
      </c>
      <c r="AD18" s="35">
        <v>0</v>
      </c>
      <c r="AE18" s="35">
        <v>0</v>
      </c>
      <c r="AF18" s="35">
        <v>2</v>
      </c>
      <c r="AG18" s="38">
        <f t="shared" si="7"/>
        <v>17</v>
      </c>
      <c r="AH18" s="39">
        <f t="shared" si="8"/>
        <v>36.170212765957444</v>
      </c>
      <c r="AI18" s="40">
        <f t="shared" si="4"/>
        <v>42.646509891750654</v>
      </c>
      <c r="AJ18" s="57" t="s">
        <v>200</v>
      </c>
      <c r="AK18" s="41" t="s">
        <v>179</v>
      </c>
      <c r="AL18" s="42" t="s">
        <v>61</v>
      </c>
    </row>
    <row r="19" spans="1:38" ht="78.75" x14ac:dyDescent="0.25">
      <c r="A19" s="68">
        <v>14</v>
      </c>
      <c r="B19" s="69" t="s">
        <v>48</v>
      </c>
      <c r="C19" s="69" t="s">
        <v>49</v>
      </c>
      <c r="D19" s="69" t="s">
        <v>16</v>
      </c>
      <c r="E19" s="69">
        <v>9</v>
      </c>
      <c r="F19" s="69">
        <v>9</v>
      </c>
      <c r="G19" s="35">
        <v>3</v>
      </c>
      <c r="H19" s="35">
        <v>0</v>
      </c>
      <c r="I19" s="35">
        <v>0</v>
      </c>
      <c r="J19" s="35">
        <v>2</v>
      </c>
      <c r="K19" s="35">
        <v>1</v>
      </c>
      <c r="L19" s="35">
        <v>2</v>
      </c>
      <c r="M19" s="35">
        <v>2</v>
      </c>
      <c r="N19" s="35">
        <v>0</v>
      </c>
      <c r="O19" s="35">
        <v>1</v>
      </c>
      <c r="P19" s="35">
        <v>2</v>
      </c>
      <c r="Q19" s="35">
        <v>0</v>
      </c>
      <c r="R19" s="35">
        <v>17</v>
      </c>
      <c r="S19" s="35">
        <v>1</v>
      </c>
      <c r="T19" s="38">
        <f t="shared" si="5"/>
        <v>31</v>
      </c>
      <c r="U19" s="39">
        <f t="shared" si="6"/>
        <v>54.385964912280699</v>
      </c>
      <c r="V19" s="35">
        <v>3</v>
      </c>
      <c r="W19" s="35">
        <v>3</v>
      </c>
      <c r="X19" s="35">
        <v>1</v>
      </c>
      <c r="Y19" s="35">
        <v>1</v>
      </c>
      <c r="Z19" s="35">
        <v>0</v>
      </c>
      <c r="AA19" s="35">
        <v>0</v>
      </c>
      <c r="AB19" s="35">
        <v>2</v>
      </c>
      <c r="AC19" s="35">
        <v>3</v>
      </c>
      <c r="AD19" s="35">
        <v>0</v>
      </c>
      <c r="AE19" s="35">
        <v>0</v>
      </c>
      <c r="AF19" s="35">
        <v>1</v>
      </c>
      <c r="AG19" s="38">
        <f t="shared" si="7"/>
        <v>14</v>
      </c>
      <c r="AH19" s="39">
        <f t="shared" si="8"/>
        <v>29.787234042553191</v>
      </c>
      <c r="AI19" s="40">
        <f t="shared" si="4"/>
        <v>42.086599477416947</v>
      </c>
      <c r="AJ19" s="57" t="s">
        <v>200</v>
      </c>
      <c r="AK19" s="41" t="s">
        <v>171</v>
      </c>
      <c r="AL19" s="42" t="s">
        <v>64</v>
      </c>
    </row>
    <row r="20" spans="1:38" ht="78.75" x14ac:dyDescent="0.25">
      <c r="A20" s="71">
        <v>15</v>
      </c>
      <c r="B20" s="72" t="s">
        <v>39</v>
      </c>
      <c r="C20" s="72" t="s">
        <v>40</v>
      </c>
      <c r="D20" s="72" t="s">
        <v>41</v>
      </c>
      <c r="E20" s="72">
        <v>9</v>
      </c>
      <c r="F20" s="72">
        <v>9</v>
      </c>
      <c r="G20" s="60">
        <v>2</v>
      </c>
      <c r="H20" s="60">
        <v>0</v>
      </c>
      <c r="I20" s="60">
        <v>0</v>
      </c>
      <c r="J20" s="60">
        <v>1</v>
      </c>
      <c r="K20" s="60">
        <v>0</v>
      </c>
      <c r="L20" s="60">
        <v>1</v>
      </c>
      <c r="M20" s="60">
        <v>1</v>
      </c>
      <c r="N20" s="60">
        <v>1</v>
      </c>
      <c r="O20" s="60">
        <v>0</v>
      </c>
      <c r="P20" s="60">
        <v>1</v>
      </c>
      <c r="Q20" s="60">
        <v>1</v>
      </c>
      <c r="R20" s="60">
        <v>5</v>
      </c>
      <c r="S20" s="60">
        <v>1</v>
      </c>
      <c r="T20" s="61">
        <f t="shared" si="5"/>
        <v>14</v>
      </c>
      <c r="U20" s="62">
        <f t="shared" si="6"/>
        <v>24.561403508771932</v>
      </c>
      <c r="V20" s="60">
        <v>2</v>
      </c>
      <c r="W20" s="60">
        <v>2</v>
      </c>
      <c r="X20" s="60">
        <v>2</v>
      </c>
      <c r="Y20" s="60">
        <v>0</v>
      </c>
      <c r="Z20" s="60">
        <v>0</v>
      </c>
      <c r="AA20" s="60">
        <v>0</v>
      </c>
      <c r="AB20" s="60">
        <v>2</v>
      </c>
      <c r="AC20" s="60">
        <v>1</v>
      </c>
      <c r="AD20" s="60">
        <v>2</v>
      </c>
      <c r="AE20" s="60">
        <v>0</v>
      </c>
      <c r="AF20" s="60">
        <v>1</v>
      </c>
      <c r="AG20" s="61">
        <f t="shared" si="7"/>
        <v>12</v>
      </c>
      <c r="AH20" s="62">
        <f t="shared" si="8"/>
        <v>25.531914893617021</v>
      </c>
      <c r="AI20" s="40">
        <f t="shared" si="4"/>
        <v>25.046659201194476</v>
      </c>
      <c r="AJ20" s="63" t="s">
        <v>200</v>
      </c>
      <c r="AK20" s="64" t="s">
        <v>180</v>
      </c>
      <c r="AL20" s="65" t="s">
        <v>63</v>
      </c>
    </row>
    <row r="21" spans="1:38" s="35" customFormat="1" ht="78.75" x14ac:dyDescent="0.25">
      <c r="A21" s="68">
        <v>16</v>
      </c>
      <c r="B21" s="69" t="s">
        <v>54</v>
      </c>
      <c r="C21" s="69" t="s">
        <v>55</v>
      </c>
      <c r="D21" s="69" t="s">
        <v>24</v>
      </c>
      <c r="E21" s="69">
        <v>9</v>
      </c>
      <c r="F21" s="69">
        <v>9</v>
      </c>
      <c r="G21" s="35">
        <v>5</v>
      </c>
      <c r="H21" s="35">
        <v>0</v>
      </c>
      <c r="I21" s="35">
        <v>1</v>
      </c>
      <c r="J21" s="35">
        <v>2</v>
      </c>
      <c r="K21" s="35">
        <v>0</v>
      </c>
      <c r="L21" s="35">
        <v>1</v>
      </c>
      <c r="M21" s="35">
        <v>2</v>
      </c>
      <c r="N21" s="35">
        <v>0</v>
      </c>
      <c r="O21" s="35">
        <v>1</v>
      </c>
      <c r="P21" s="35">
        <v>0</v>
      </c>
      <c r="Q21" s="35">
        <v>0</v>
      </c>
      <c r="R21" s="35">
        <v>0</v>
      </c>
      <c r="S21" s="35">
        <v>0</v>
      </c>
      <c r="T21" s="38">
        <f t="shared" si="5"/>
        <v>12</v>
      </c>
      <c r="U21" s="39">
        <f t="shared" si="6"/>
        <v>21.05263157894737</v>
      </c>
      <c r="V21" s="35">
        <v>1</v>
      </c>
      <c r="W21" s="35">
        <v>2</v>
      </c>
      <c r="X21" s="35">
        <v>1</v>
      </c>
      <c r="Y21" s="35">
        <v>0</v>
      </c>
      <c r="Z21" s="35">
        <v>0</v>
      </c>
      <c r="AA21" s="35">
        <v>0</v>
      </c>
      <c r="AB21" s="35">
        <v>2</v>
      </c>
      <c r="AC21" s="35">
        <v>3</v>
      </c>
      <c r="AD21" s="35">
        <v>0</v>
      </c>
      <c r="AE21" s="35">
        <v>1</v>
      </c>
      <c r="AF21" s="35">
        <v>2</v>
      </c>
      <c r="AG21" s="38">
        <f t="shared" si="7"/>
        <v>12</v>
      </c>
      <c r="AH21" s="39">
        <f t="shared" si="8"/>
        <v>25.531914893617021</v>
      </c>
      <c r="AI21" s="40">
        <f t="shared" si="4"/>
        <v>23.292273236282195</v>
      </c>
      <c r="AJ21" s="57" t="s">
        <v>200</v>
      </c>
      <c r="AK21" s="41" t="s">
        <v>171</v>
      </c>
      <c r="AL21" s="42" t="s">
        <v>64</v>
      </c>
    </row>
  </sheetData>
  <sortState xmlns:xlrd2="http://schemas.microsoft.com/office/spreadsheetml/2017/richdata2" ref="B6:AX21">
    <sortCondition descending="1" ref="AI6:AI21"/>
  </sortState>
  <mergeCells count="19">
    <mergeCell ref="A1:AH1"/>
    <mergeCell ref="AI2:AI4"/>
    <mergeCell ref="E2:E5"/>
    <mergeCell ref="F2:F5"/>
    <mergeCell ref="U2:U4"/>
    <mergeCell ref="G2:S2"/>
    <mergeCell ref="G3:P3"/>
    <mergeCell ref="Q3:S3"/>
    <mergeCell ref="V2:AF3"/>
    <mergeCell ref="A2:A5"/>
    <mergeCell ref="T2:T4"/>
    <mergeCell ref="C2:C5"/>
    <mergeCell ref="D2:D5"/>
    <mergeCell ref="B2:B5"/>
    <mergeCell ref="AK2:AK4"/>
    <mergeCell ref="AL2:AL4"/>
    <mergeCell ref="AH2:AH4"/>
    <mergeCell ref="AG2:AG4"/>
    <mergeCell ref="AJ2:A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9"/>
  <sheetViews>
    <sheetView zoomScaleNormal="100" workbookViewId="0">
      <selection activeCell="AJ2" sqref="AJ2:AJ4"/>
    </sheetView>
  </sheetViews>
  <sheetFormatPr defaultColWidth="9.140625" defaultRowHeight="15.75" x14ac:dyDescent="0.25"/>
  <cols>
    <col min="1" max="1" width="6.28515625" style="6" customWidth="1"/>
    <col min="2" max="2" width="14" style="6" customWidth="1"/>
    <col min="3" max="3" width="11" style="6" customWidth="1"/>
    <col min="4" max="4" width="16.7109375" style="6" customWidth="1"/>
    <col min="5" max="5" width="10.140625" style="6" customWidth="1"/>
    <col min="6" max="6" width="14.5703125" style="6" customWidth="1"/>
    <col min="7" max="19" width="3.7109375" style="6" customWidth="1"/>
    <col min="20" max="20" width="7" style="6" customWidth="1"/>
    <col min="21" max="21" width="13.140625" style="6" customWidth="1"/>
    <col min="22" max="33" width="4.7109375" style="6" customWidth="1"/>
    <col min="34" max="34" width="6.140625" style="6" customWidth="1"/>
    <col min="35" max="35" width="10.5703125" style="6" customWidth="1"/>
    <col min="36" max="36" width="11" style="6" customWidth="1"/>
    <col min="37" max="37" width="14" style="6" customWidth="1"/>
    <col min="38" max="38" width="40.42578125" style="6" customWidth="1"/>
    <col min="39" max="39" width="35.42578125" style="6" customWidth="1"/>
    <col min="40" max="16384" width="9.140625" style="6"/>
  </cols>
  <sheetData>
    <row r="1" spans="1:39" ht="39" customHeight="1" x14ac:dyDescent="0.25">
      <c r="A1" s="53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3"/>
      <c r="AH1" s="3"/>
      <c r="AI1" s="5"/>
      <c r="AJ1" s="55"/>
      <c r="AK1" s="5"/>
    </row>
    <row r="2" spans="1:39" ht="15.95" customHeight="1" x14ac:dyDescent="0.25">
      <c r="A2" s="7" t="s">
        <v>0</v>
      </c>
      <c r="B2" s="8" t="s">
        <v>66</v>
      </c>
      <c r="C2" s="8" t="s">
        <v>11</v>
      </c>
      <c r="D2" s="8" t="s">
        <v>12</v>
      </c>
      <c r="E2" s="9" t="s">
        <v>166</v>
      </c>
      <c r="F2" s="9" t="s">
        <v>167</v>
      </c>
      <c r="G2" s="10" t="s">
        <v>2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 t="s">
        <v>6</v>
      </c>
      <c r="U2" s="12" t="s">
        <v>8</v>
      </c>
      <c r="V2" s="13" t="s">
        <v>3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  <c r="AH2" s="11" t="s">
        <v>6</v>
      </c>
      <c r="AI2" s="4" t="s">
        <v>8</v>
      </c>
      <c r="AJ2" s="4" t="s">
        <v>9</v>
      </c>
      <c r="AK2" s="56" t="s">
        <v>108</v>
      </c>
      <c r="AL2" s="9" t="s">
        <v>165</v>
      </c>
      <c r="AM2" s="9" t="s">
        <v>65</v>
      </c>
    </row>
    <row r="3" spans="1:39" ht="35.25" customHeight="1" x14ac:dyDescent="0.25">
      <c r="A3" s="7"/>
      <c r="B3" s="16"/>
      <c r="C3" s="16"/>
      <c r="D3" s="16"/>
      <c r="E3" s="17"/>
      <c r="F3" s="17"/>
      <c r="G3" s="18" t="s">
        <v>4</v>
      </c>
      <c r="H3" s="19"/>
      <c r="I3" s="19"/>
      <c r="J3" s="19"/>
      <c r="K3" s="19"/>
      <c r="L3" s="19"/>
      <c r="M3" s="19"/>
      <c r="N3" s="19"/>
      <c r="O3" s="19"/>
      <c r="P3" s="20"/>
      <c r="Q3" s="1" t="s">
        <v>5</v>
      </c>
      <c r="R3" s="2"/>
      <c r="S3" s="74"/>
      <c r="T3" s="21"/>
      <c r="U3" s="22"/>
      <c r="V3" s="23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  <c r="AH3" s="21"/>
      <c r="AI3" s="4"/>
      <c r="AJ3" s="4"/>
      <c r="AK3" s="56"/>
      <c r="AL3" s="17"/>
      <c r="AM3" s="17"/>
    </row>
    <row r="4" spans="1:39" ht="33.75" customHeight="1" x14ac:dyDescent="0.25">
      <c r="A4" s="7"/>
      <c r="B4" s="26"/>
      <c r="C4" s="26"/>
      <c r="D4" s="26"/>
      <c r="E4" s="27"/>
      <c r="F4" s="27"/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28">
        <v>1</v>
      </c>
      <c r="R4" s="28">
        <v>2</v>
      </c>
      <c r="S4" s="28">
        <v>3</v>
      </c>
      <c r="T4" s="29"/>
      <c r="U4" s="30"/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8">
        <v>10</v>
      </c>
      <c r="AF4" s="28">
        <v>11</v>
      </c>
      <c r="AG4" s="28">
        <v>12</v>
      </c>
      <c r="AH4" s="29"/>
      <c r="AI4" s="4"/>
      <c r="AJ4" s="4"/>
      <c r="AK4" s="56"/>
      <c r="AL4" s="27"/>
      <c r="AM4" s="27"/>
    </row>
    <row r="5" spans="1:39" ht="30" customHeight="1" x14ac:dyDescent="0.25">
      <c r="A5" s="31" t="s">
        <v>1</v>
      </c>
      <c r="B5" s="31"/>
      <c r="C5" s="31"/>
      <c r="D5" s="31"/>
      <c r="E5" s="31"/>
      <c r="F5" s="31"/>
      <c r="G5" s="32">
        <v>7</v>
      </c>
      <c r="H5" s="32">
        <v>2</v>
      </c>
      <c r="I5" s="32">
        <v>3</v>
      </c>
      <c r="J5" s="32">
        <v>2</v>
      </c>
      <c r="K5" s="32">
        <v>2</v>
      </c>
      <c r="L5" s="32">
        <v>3</v>
      </c>
      <c r="M5" s="32">
        <v>2</v>
      </c>
      <c r="N5" s="32">
        <v>3</v>
      </c>
      <c r="O5" s="32">
        <v>2</v>
      </c>
      <c r="P5" s="32">
        <v>2</v>
      </c>
      <c r="Q5" s="32">
        <v>2</v>
      </c>
      <c r="R5" s="32">
        <v>24</v>
      </c>
      <c r="S5" s="32">
        <v>3</v>
      </c>
      <c r="T5" s="32">
        <f t="shared" ref="T5" si="0">SUM(G5:S5)</f>
        <v>57</v>
      </c>
      <c r="U5" s="33">
        <f t="shared" ref="U5" si="1">T5*100/57</f>
        <v>100</v>
      </c>
      <c r="V5" s="32">
        <v>5</v>
      </c>
      <c r="W5" s="32">
        <v>3</v>
      </c>
      <c r="X5" s="32">
        <v>2</v>
      </c>
      <c r="Y5" s="32">
        <v>3</v>
      </c>
      <c r="Z5" s="32">
        <v>2</v>
      </c>
      <c r="AA5" s="32">
        <v>2</v>
      </c>
      <c r="AB5" s="32">
        <v>5</v>
      </c>
      <c r="AC5" s="32">
        <v>4</v>
      </c>
      <c r="AD5" s="32">
        <v>5</v>
      </c>
      <c r="AE5" s="32">
        <v>5</v>
      </c>
      <c r="AF5" s="32">
        <v>9</v>
      </c>
      <c r="AG5" s="32">
        <v>5</v>
      </c>
      <c r="AH5" s="32">
        <f t="shared" ref="AH5" si="2">SUM(V5:AG5)</f>
        <v>50</v>
      </c>
      <c r="AI5" s="33">
        <f t="shared" ref="AI5" si="3">AH5*100/50</f>
        <v>100</v>
      </c>
      <c r="AJ5" s="34">
        <f t="shared" ref="AJ5:AJ29" si="4">(U5+AI5)/2</f>
        <v>100</v>
      </c>
      <c r="AK5" s="34"/>
      <c r="AL5" s="35"/>
      <c r="AM5" s="35"/>
    </row>
    <row r="6" spans="1:39" ht="63" x14ac:dyDescent="0.25">
      <c r="A6" s="35">
        <v>1</v>
      </c>
      <c r="B6" s="36" t="s">
        <v>97</v>
      </c>
      <c r="C6" s="36" t="s">
        <v>98</v>
      </c>
      <c r="D6" s="36" t="s">
        <v>25</v>
      </c>
      <c r="E6" s="36">
        <v>10</v>
      </c>
      <c r="F6" s="36">
        <v>10</v>
      </c>
      <c r="G6" s="35">
        <v>6</v>
      </c>
      <c r="H6" s="35">
        <v>1</v>
      </c>
      <c r="I6" s="35">
        <v>2</v>
      </c>
      <c r="J6" s="35">
        <v>1</v>
      </c>
      <c r="K6" s="35">
        <v>1</v>
      </c>
      <c r="L6" s="35">
        <v>2</v>
      </c>
      <c r="M6" s="35">
        <v>2</v>
      </c>
      <c r="N6" s="35">
        <v>1</v>
      </c>
      <c r="O6" s="35">
        <v>2</v>
      </c>
      <c r="P6" s="35">
        <v>1</v>
      </c>
      <c r="Q6" s="35">
        <v>1</v>
      </c>
      <c r="R6" s="35">
        <v>22</v>
      </c>
      <c r="S6" s="35">
        <v>3</v>
      </c>
      <c r="T6" s="38">
        <f t="shared" ref="T6:T20" si="5">SUM(G6:S6)</f>
        <v>45</v>
      </c>
      <c r="U6" s="39">
        <f t="shared" ref="U6:U20" si="6">T6*100/57</f>
        <v>78.94736842105263</v>
      </c>
      <c r="V6" s="35">
        <v>3</v>
      </c>
      <c r="W6" s="35">
        <v>3</v>
      </c>
      <c r="X6" s="35">
        <v>2</v>
      </c>
      <c r="Y6" s="35">
        <v>1</v>
      </c>
      <c r="Z6" s="35">
        <v>0</v>
      </c>
      <c r="AA6" s="35">
        <v>0</v>
      </c>
      <c r="AB6" s="35">
        <v>0</v>
      </c>
      <c r="AC6" s="35">
        <v>3</v>
      </c>
      <c r="AD6" s="35">
        <v>4</v>
      </c>
      <c r="AE6" s="35">
        <v>2</v>
      </c>
      <c r="AF6" s="35">
        <v>7</v>
      </c>
      <c r="AG6" s="35">
        <v>4</v>
      </c>
      <c r="AH6" s="38">
        <f t="shared" ref="AH6:AH20" si="7">SUM(V6:AG6)</f>
        <v>29</v>
      </c>
      <c r="AI6" s="39">
        <f t="shared" ref="AI6:AI20" si="8">AH6*100/50</f>
        <v>58</v>
      </c>
      <c r="AJ6" s="40">
        <f t="shared" si="4"/>
        <v>68.473684210526315</v>
      </c>
      <c r="AK6" s="57" t="s">
        <v>199</v>
      </c>
      <c r="AL6" s="58" t="s">
        <v>174</v>
      </c>
      <c r="AM6" s="36" t="s">
        <v>106</v>
      </c>
    </row>
    <row r="7" spans="1:39" ht="63" x14ac:dyDescent="0.25">
      <c r="A7" s="35">
        <v>2</v>
      </c>
      <c r="B7" s="36" t="s">
        <v>86</v>
      </c>
      <c r="C7" s="36" t="s">
        <v>87</v>
      </c>
      <c r="D7" s="36" t="s">
        <v>71</v>
      </c>
      <c r="E7" s="36">
        <v>10</v>
      </c>
      <c r="F7" s="36">
        <v>10</v>
      </c>
      <c r="G7" s="35">
        <v>5</v>
      </c>
      <c r="H7" s="35">
        <v>0</v>
      </c>
      <c r="I7" s="35">
        <v>1</v>
      </c>
      <c r="J7" s="35">
        <v>1</v>
      </c>
      <c r="K7" s="35">
        <v>1</v>
      </c>
      <c r="L7" s="35">
        <v>3</v>
      </c>
      <c r="M7" s="35">
        <v>2</v>
      </c>
      <c r="N7" s="35">
        <v>1</v>
      </c>
      <c r="O7" s="35">
        <v>1</v>
      </c>
      <c r="P7" s="35">
        <v>1</v>
      </c>
      <c r="Q7" s="35">
        <v>2</v>
      </c>
      <c r="R7" s="35">
        <v>21</v>
      </c>
      <c r="S7" s="35">
        <v>2</v>
      </c>
      <c r="T7" s="38">
        <f t="shared" si="5"/>
        <v>41</v>
      </c>
      <c r="U7" s="39">
        <f t="shared" si="6"/>
        <v>71.929824561403507</v>
      </c>
      <c r="V7" s="35">
        <v>4</v>
      </c>
      <c r="W7" s="35">
        <v>0</v>
      </c>
      <c r="X7" s="35">
        <v>0</v>
      </c>
      <c r="Y7" s="35">
        <v>2</v>
      </c>
      <c r="Z7" s="35">
        <v>0</v>
      </c>
      <c r="AA7" s="35">
        <v>0</v>
      </c>
      <c r="AB7" s="35">
        <v>4</v>
      </c>
      <c r="AC7" s="35">
        <v>2</v>
      </c>
      <c r="AD7" s="35">
        <v>3</v>
      </c>
      <c r="AE7" s="35">
        <v>2</v>
      </c>
      <c r="AF7" s="35">
        <v>7</v>
      </c>
      <c r="AG7" s="35">
        <v>5</v>
      </c>
      <c r="AH7" s="38">
        <f t="shared" si="7"/>
        <v>29</v>
      </c>
      <c r="AI7" s="39">
        <f t="shared" si="8"/>
        <v>58</v>
      </c>
      <c r="AJ7" s="40">
        <f t="shared" si="4"/>
        <v>64.964912280701753</v>
      </c>
      <c r="AK7" s="57" t="s">
        <v>199</v>
      </c>
      <c r="AL7" s="58" t="s">
        <v>180</v>
      </c>
      <c r="AM7" s="36" t="s">
        <v>63</v>
      </c>
    </row>
    <row r="8" spans="1:39" ht="94.5" x14ac:dyDescent="0.25">
      <c r="A8" s="35">
        <v>3</v>
      </c>
      <c r="B8" s="36" t="s">
        <v>67</v>
      </c>
      <c r="C8" s="36" t="s">
        <v>49</v>
      </c>
      <c r="D8" s="36" t="s">
        <v>68</v>
      </c>
      <c r="E8" s="36">
        <v>10</v>
      </c>
      <c r="F8" s="36">
        <v>10</v>
      </c>
      <c r="G8" s="35">
        <v>3</v>
      </c>
      <c r="H8" s="35">
        <v>0</v>
      </c>
      <c r="I8" s="35">
        <v>1</v>
      </c>
      <c r="J8" s="35">
        <v>1</v>
      </c>
      <c r="K8" s="35">
        <v>0</v>
      </c>
      <c r="L8" s="35">
        <v>1</v>
      </c>
      <c r="M8" s="35">
        <v>2</v>
      </c>
      <c r="N8" s="35">
        <v>1</v>
      </c>
      <c r="O8" s="35">
        <v>1</v>
      </c>
      <c r="P8" s="35">
        <v>1</v>
      </c>
      <c r="Q8" s="35">
        <v>2</v>
      </c>
      <c r="R8" s="35">
        <v>13</v>
      </c>
      <c r="S8" s="35">
        <v>3</v>
      </c>
      <c r="T8" s="38">
        <f t="shared" si="5"/>
        <v>29</v>
      </c>
      <c r="U8" s="39">
        <f t="shared" si="6"/>
        <v>50.877192982456137</v>
      </c>
      <c r="V8" s="35">
        <v>3</v>
      </c>
      <c r="W8" s="35">
        <v>3</v>
      </c>
      <c r="X8" s="35">
        <v>0</v>
      </c>
      <c r="Y8" s="35">
        <v>2</v>
      </c>
      <c r="Z8" s="35">
        <v>2</v>
      </c>
      <c r="AA8" s="35">
        <v>1</v>
      </c>
      <c r="AB8" s="35">
        <v>5</v>
      </c>
      <c r="AC8" s="35">
        <v>2</v>
      </c>
      <c r="AD8" s="35">
        <v>3</v>
      </c>
      <c r="AE8" s="35">
        <v>4</v>
      </c>
      <c r="AF8" s="35">
        <v>9</v>
      </c>
      <c r="AG8" s="35">
        <v>5</v>
      </c>
      <c r="AH8" s="38">
        <f t="shared" si="7"/>
        <v>39</v>
      </c>
      <c r="AI8" s="39">
        <f t="shared" si="8"/>
        <v>78</v>
      </c>
      <c r="AJ8" s="40">
        <f t="shared" si="4"/>
        <v>64.438596491228068</v>
      </c>
      <c r="AK8" s="57" t="s">
        <v>199</v>
      </c>
      <c r="AL8" s="58" t="s">
        <v>184</v>
      </c>
      <c r="AM8" s="36" t="s">
        <v>192</v>
      </c>
    </row>
    <row r="9" spans="1:39" ht="126" x14ac:dyDescent="0.25">
      <c r="A9" s="35">
        <v>4</v>
      </c>
      <c r="B9" s="36" t="s">
        <v>75</v>
      </c>
      <c r="C9" s="36" t="s">
        <v>76</v>
      </c>
      <c r="D9" s="36" t="s">
        <v>29</v>
      </c>
      <c r="E9" s="36">
        <v>10</v>
      </c>
      <c r="F9" s="36">
        <v>10</v>
      </c>
      <c r="G9" s="35">
        <v>5</v>
      </c>
      <c r="H9" s="35">
        <v>1</v>
      </c>
      <c r="I9" s="35">
        <v>3</v>
      </c>
      <c r="J9" s="35">
        <v>1</v>
      </c>
      <c r="K9" s="35">
        <v>1</v>
      </c>
      <c r="L9" s="35">
        <v>1</v>
      </c>
      <c r="M9" s="35">
        <v>2</v>
      </c>
      <c r="N9" s="35">
        <v>1</v>
      </c>
      <c r="O9" s="35">
        <v>1</v>
      </c>
      <c r="P9" s="35">
        <v>1</v>
      </c>
      <c r="Q9" s="35">
        <v>0</v>
      </c>
      <c r="R9" s="35">
        <v>21</v>
      </c>
      <c r="S9" s="35">
        <v>0</v>
      </c>
      <c r="T9" s="38">
        <f t="shared" si="5"/>
        <v>38</v>
      </c>
      <c r="U9" s="39">
        <f t="shared" si="6"/>
        <v>66.666666666666671</v>
      </c>
      <c r="V9" s="35">
        <v>3</v>
      </c>
      <c r="W9" s="35">
        <v>1</v>
      </c>
      <c r="X9" s="35">
        <v>1</v>
      </c>
      <c r="Y9" s="35">
        <v>2</v>
      </c>
      <c r="Z9" s="35">
        <v>2</v>
      </c>
      <c r="AA9" s="35">
        <v>2</v>
      </c>
      <c r="AB9" s="35">
        <v>4</v>
      </c>
      <c r="AC9" s="35">
        <v>3</v>
      </c>
      <c r="AD9" s="35">
        <v>2</v>
      </c>
      <c r="AE9" s="35">
        <v>3</v>
      </c>
      <c r="AF9" s="35">
        <v>3</v>
      </c>
      <c r="AG9" s="35">
        <v>4</v>
      </c>
      <c r="AH9" s="38">
        <f t="shared" si="7"/>
        <v>30</v>
      </c>
      <c r="AI9" s="39">
        <f t="shared" si="8"/>
        <v>60</v>
      </c>
      <c r="AJ9" s="40">
        <f t="shared" si="4"/>
        <v>63.333333333333336</v>
      </c>
      <c r="AK9" s="57" t="s">
        <v>198</v>
      </c>
      <c r="AL9" s="58" t="s">
        <v>176</v>
      </c>
      <c r="AM9" s="36" t="s">
        <v>102</v>
      </c>
    </row>
    <row r="10" spans="1:39" ht="63" x14ac:dyDescent="0.25">
      <c r="A10" s="35">
        <v>5</v>
      </c>
      <c r="B10" s="36" t="s">
        <v>69</v>
      </c>
      <c r="C10" s="36" t="s">
        <v>70</v>
      </c>
      <c r="D10" s="36" t="s">
        <v>71</v>
      </c>
      <c r="E10" s="36">
        <v>10</v>
      </c>
      <c r="F10" s="36">
        <v>10</v>
      </c>
      <c r="G10" s="35">
        <v>4</v>
      </c>
      <c r="H10" s="35">
        <v>0</v>
      </c>
      <c r="I10" s="35">
        <v>2</v>
      </c>
      <c r="J10" s="35">
        <v>1</v>
      </c>
      <c r="K10" s="35">
        <v>2</v>
      </c>
      <c r="L10" s="35">
        <v>1</v>
      </c>
      <c r="M10" s="35">
        <v>2</v>
      </c>
      <c r="N10" s="35">
        <v>1</v>
      </c>
      <c r="O10" s="35">
        <v>1</v>
      </c>
      <c r="P10" s="35">
        <v>1</v>
      </c>
      <c r="Q10" s="35">
        <v>1</v>
      </c>
      <c r="R10" s="35">
        <v>12</v>
      </c>
      <c r="S10" s="35">
        <v>2</v>
      </c>
      <c r="T10" s="38">
        <f t="shared" si="5"/>
        <v>30</v>
      </c>
      <c r="U10" s="39">
        <f t="shared" si="6"/>
        <v>52.631578947368418</v>
      </c>
      <c r="V10" s="35">
        <v>3</v>
      </c>
      <c r="W10" s="35">
        <v>3</v>
      </c>
      <c r="X10" s="35">
        <v>1</v>
      </c>
      <c r="Y10" s="35">
        <v>2</v>
      </c>
      <c r="Z10" s="35">
        <v>0</v>
      </c>
      <c r="AA10" s="35">
        <v>2</v>
      </c>
      <c r="AB10" s="35">
        <v>3</v>
      </c>
      <c r="AC10" s="35">
        <v>4</v>
      </c>
      <c r="AD10" s="35">
        <v>5</v>
      </c>
      <c r="AE10" s="35">
        <v>3</v>
      </c>
      <c r="AF10" s="35">
        <v>7</v>
      </c>
      <c r="AG10" s="35">
        <v>4</v>
      </c>
      <c r="AH10" s="38">
        <f t="shared" si="7"/>
        <v>37</v>
      </c>
      <c r="AI10" s="39">
        <f t="shared" si="8"/>
        <v>74</v>
      </c>
      <c r="AJ10" s="40">
        <f t="shared" si="4"/>
        <v>63.315789473684205</v>
      </c>
      <c r="AK10" s="57" t="s">
        <v>198</v>
      </c>
      <c r="AL10" s="58" t="s">
        <v>170</v>
      </c>
      <c r="AM10" s="36" t="s">
        <v>107</v>
      </c>
    </row>
    <row r="11" spans="1:39" ht="63" x14ac:dyDescent="0.25">
      <c r="A11" s="35">
        <v>6</v>
      </c>
      <c r="B11" s="36" t="s">
        <v>72</v>
      </c>
      <c r="C11" s="36" t="s">
        <v>73</v>
      </c>
      <c r="D11" s="36" t="s">
        <v>74</v>
      </c>
      <c r="E11" s="36">
        <v>10</v>
      </c>
      <c r="F11" s="36">
        <v>10</v>
      </c>
      <c r="G11" s="35">
        <v>5</v>
      </c>
      <c r="H11" s="35">
        <v>0</v>
      </c>
      <c r="I11" s="35">
        <v>3</v>
      </c>
      <c r="J11" s="35">
        <v>1</v>
      </c>
      <c r="K11" s="35">
        <v>2</v>
      </c>
      <c r="L11" s="35">
        <v>2</v>
      </c>
      <c r="M11" s="35">
        <v>2</v>
      </c>
      <c r="N11" s="35">
        <v>2</v>
      </c>
      <c r="O11" s="35">
        <v>1</v>
      </c>
      <c r="P11" s="35">
        <v>1</v>
      </c>
      <c r="Q11" s="35">
        <v>2</v>
      </c>
      <c r="R11" s="35">
        <v>17</v>
      </c>
      <c r="S11" s="35">
        <v>3</v>
      </c>
      <c r="T11" s="38">
        <f t="shared" si="5"/>
        <v>41</v>
      </c>
      <c r="U11" s="39">
        <f t="shared" si="6"/>
        <v>71.929824561403507</v>
      </c>
      <c r="V11" s="35">
        <v>3</v>
      </c>
      <c r="W11" s="35">
        <v>0</v>
      </c>
      <c r="X11" s="35">
        <v>1</v>
      </c>
      <c r="Y11" s="35">
        <v>2</v>
      </c>
      <c r="Z11" s="35">
        <v>2</v>
      </c>
      <c r="AA11" s="35">
        <v>1</v>
      </c>
      <c r="AB11" s="35">
        <v>4</v>
      </c>
      <c r="AC11" s="35">
        <v>3</v>
      </c>
      <c r="AD11" s="35">
        <v>4</v>
      </c>
      <c r="AE11" s="35">
        <v>2</v>
      </c>
      <c r="AF11" s="35">
        <v>0</v>
      </c>
      <c r="AG11" s="35">
        <v>5</v>
      </c>
      <c r="AH11" s="38">
        <f t="shared" si="7"/>
        <v>27</v>
      </c>
      <c r="AI11" s="39">
        <f t="shared" si="8"/>
        <v>54</v>
      </c>
      <c r="AJ11" s="40">
        <f t="shared" si="4"/>
        <v>62.964912280701753</v>
      </c>
      <c r="AK11" s="57" t="s">
        <v>198</v>
      </c>
      <c r="AL11" s="58" t="s">
        <v>174</v>
      </c>
      <c r="AM11" s="36" t="s">
        <v>106</v>
      </c>
    </row>
    <row r="12" spans="1:39" ht="94.5" x14ac:dyDescent="0.25">
      <c r="A12" s="35">
        <v>7</v>
      </c>
      <c r="B12" s="36" t="s">
        <v>85</v>
      </c>
      <c r="C12" s="36" t="s">
        <v>57</v>
      </c>
      <c r="D12" s="36" t="s">
        <v>22</v>
      </c>
      <c r="E12" s="36">
        <v>10</v>
      </c>
      <c r="F12" s="36">
        <v>10</v>
      </c>
      <c r="G12" s="35">
        <v>4</v>
      </c>
      <c r="H12" s="35">
        <v>0</v>
      </c>
      <c r="I12" s="35">
        <v>2</v>
      </c>
      <c r="J12" s="35">
        <v>0</v>
      </c>
      <c r="K12" s="35">
        <v>2</v>
      </c>
      <c r="L12" s="35">
        <v>2</v>
      </c>
      <c r="M12" s="35">
        <v>2</v>
      </c>
      <c r="N12" s="35">
        <v>0</v>
      </c>
      <c r="O12" s="35">
        <v>1</v>
      </c>
      <c r="P12" s="35">
        <v>0</v>
      </c>
      <c r="Q12" s="35">
        <v>2</v>
      </c>
      <c r="R12" s="35">
        <v>19</v>
      </c>
      <c r="S12" s="35">
        <v>2</v>
      </c>
      <c r="T12" s="38">
        <f t="shared" si="5"/>
        <v>36</v>
      </c>
      <c r="U12" s="39">
        <f t="shared" si="6"/>
        <v>63.157894736842103</v>
      </c>
      <c r="V12" s="35">
        <v>4</v>
      </c>
      <c r="W12" s="35">
        <v>0</v>
      </c>
      <c r="X12" s="35">
        <v>2</v>
      </c>
      <c r="Y12" s="35">
        <v>0</v>
      </c>
      <c r="Z12" s="35">
        <v>2</v>
      </c>
      <c r="AA12" s="35">
        <v>0</v>
      </c>
      <c r="AB12" s="35">
        <v>2</v>
      </c>
      <c r="AC12" s="35">
        <v>2</v>
      </c>
      <c r="AD12" s="35">
        <v>5</v>
      </c>
      <c r="AE12" s="35">
        <v>2</v>
      </c>
      <c r="AF12" s="35">
        <v>8</v>
      </c>
      <c r="AG12" s="35">
        <v>4</v>
      </c>
      <c r="AH12" s="38">
        <f t="shared" si="7"/>
        <v>31</v>
      </c>
      <c r="AI12" s="39">
        <f t="shared" si="8"/>
        <v>62</v>
      </c>
      <c r="AJ12" s="40">
        <f t="shared" si="4"/>
        <v>62.578947368421055</v>
      </c>
      <c r="AK12" s="57" t="s">
        <v>198</v>
      </c>
      <c r="AL12" s="58" t="s">
        <v>184</v>
      </c>
      <c r="AM12" s="36" t="s">
        <v>193</v>
      </c>
    </row>
    <row r="13" spans="1:39" ht="78.75" x14ac:dyDescent="0.25">
      <c r="A13" s="35">
        <v>8</v>
      </c>
      <c r="B13" s="36" t="s">
        <v>77</v>
      </c>
      <c r="C13" s="36" t="s">
        <v>78</v>
      </c>
      <c r="D13" s="36" t="s">
        <v>79</v>
      </c>
      <c r="E13" s="36">
        <v>10</v>
      </c>
      <c r="F13" s="36">
        <v>10</v>
      </c>
      <c r="G13" s="35">
        <v>2</v>
      </c>
      <c r="H13" s="35">
        <v>0</v>
      </c>
      <c r="I13" s="35">
        <v>0</v>
      </c>
      <c r="J13" s="35">
        <v>0</v>
      </c>
      <c r="K13" s="35">
        <v>1</v>
      </c>
      <c r="L13" s="35">
        <v>1</v>
      </c>
      <c r="M13" s="35">
        <v>1</v>
      </c>
      <c r="N13" s="35">
        <v>1</v>
      </c>
      <c r="O13" s="35">
        <v>0</v>
      </c>
      <c r="P13" s="35">
        <v>1</v>
      </c>
      <c r="Q13" s="35">
        <v>1</v>
      </c>
      <c r="R13" s="35">
        <v>21</v>
      </c>
      <c r="S13" s="35">
        <v>1</v>
      </c>
      <c r="T13" s="38">
        <f t="shared" si="5"/>
        <v>30</v>
      </c>
      <c r="U13" s="39">
        <f t="shared" si="6"/>
        <v>52.631578947368418</v>
      </c>
      <c r="V13" s="35">
        <v>5</v>
      </c>
      <c r="W13" s="35">
        <v>1</v>
      </c>
      <c r="X13" s="35">
        <v>2</v>
      </c>
      <c r="Y13" s="35">
        <v>0</v>
      </c>
      <c r="Z13" s="35">
        <v>0</v>
      </c>
      <c r="AA13" s="35">
        <v>0</v>
      </c>
      <c r="AB13" s="35">
        <v>3</v>
      </c>
      <c r="AC13" s="35">
        <v>3</v>
      </c>
      <c r="AD13" s="35">
        <v>5</v>
      </c>
      <c r="AE13" s="35">
        <v>2</v>
      </c>
      <c r="AF13" s="35">
        <v>9</v>
      </c>
      <c r="AG13" s="35">
        <v>3</v>
      </c>
      <c r="AH13" s="38">
        <f t="shared" si="7"/>
        <v>33</v>
      </c>
      <c r="AI13" s="39">
        <f t="shared" si="8"/>
        <v>66</v>
      </c>
      <c r="AJ13" s="40">
        <f t="shared" si="4"/>
        <v>59.315789473684205</v>
      </c>
      <c r="AK13" s="57" t="s">
        <v>198</v>
      </c>
      <c r="AL13" s="58" t="s">
        <v>185</v>
      </c>
      <c r="AM13" s="36" t="s">
        <v>103</v>
      </c>
    </row>
    <row r="14" spans="1:39" ht="63" x14ac:dyDescent="0.25">
      <c r="A14" s="35">
        <v>9</v>
      </c>
      <c r="B14" s="36" t="s">
        <v>91</v>
      </c>
      <c r="C14" s="36" t="s">
        <v>92</v>
      </c>
      <c r="D14" s="36" t="s">
        <v>93</v>
      </c>
      <c r="E14" s="36">
        <v>10</v>
      </c>
      <c r="F14" s="36">
        <v>10</v>
      </c>
      <c r="G14" s="35">
        <v>5</v>
      </c>
      <c r="H14" s="35">
        <v>0</v>
      </c>
      <c r="I14" s="35">
        <v>1</v>
      </c>
      <c r="J14" s="35">
        <v>0</v>
      </c>
      <c r="K14" s="35">
        <v>1</v>
      </c>
      <c r="L14" s="35">
        <v>2</v>
      </c>
      <c r="M14" s="35">
        <v>1</v>
      </c>
      <c r="N14" s="35">
        <v>1</v>
      </c>
      <c r="O14" s="35">
        <v>1</v>
      </c>
      <c r="P14" s="35">
        <v>1</v>
      </c>
      <c r="Q14" s="35">
        <v>2</v>
      </c>
      <c r="R14" s="35">
        <v>22</v>
      </c>
      <c r="S14" s="35">
        <v>3</v>
      </c>
      <c r="T14" s="38">
        <f t="shared" si="5"/>
        <v>40</v>
      </c>
      <c r="U14" s="39">
        <f t="shared" si="6"/>
        <v>70.175438596491233</v>
      </c>
      <c r="V14" s="35">
        <v>2</v>
      </c>
      <c r="W14" s="35">
        <v>0</v>
      </c>
      <c r="X14" s="35">
        <v>2</v>
      </c>
      <c r="Y14" s="35">
        <v>0</v>
      </c>
      <c r="Z14" s="35">
        <v>0</v>
      </c>
      <c r="AA14" s="35">
        <v>0</v>
      </c>
      <c r="AB14" s="35">
        <v>0</v>
      </c>
      <c r="AC14" s="35">
        <v>3</v>
      </c>
      <c r="AD14" s="35">
        <v>2</v>
      </c>
      <c r="AE14" s="35">
        <v>0</v>
      </c>
      <c r="AF14" s="35">
        <v>6</v>
      </c>
      <c r="AG14" s="35">
        <v>4</v>
      </c>
      <c r="AH14" s="38">
        <f t="shared" si="7"/>
        <v>19</v>
      </c>
      <c r="AI14" s="39">
        <f t="shared" si="8"/>
        <v>38</v>
      </c>
      <c r="AJ14" s="40">
        <f t="shared" si="4"/>
        <v>54.087719298245617</v>
      </c>
      <c r="AK14" s="57" t="s">
        <v>200</v>
      </c>
      <c r="AL14" s="58" t="s">
        <v>170</v>
      </c>
      <c r="AM14" s="36" t="s">
        <v>107</v>
      </c>
    </row>
    <row r="15" spans="1:39" ht="63" x14ac:dyDescent="0.25">
      <c r="A15" s="35">
        <v>10</v>
      </c>
      <c r="B15" s="36" t="s">
        <v>88</v>
      </c>
      <c r="C15" s="36" t="s">
        <v>89</v>
      </c>
      <c r="D15" s="36" t="s">
        <v>90</v>
      </c>
      <c r="E15" s="36">
        <v>10</v>
      </c>
      <c r="F15" s="36">
        <v>10</v>
      </c>
      <c r="G15" s="35">
        <v>4</v>
      </c>
      <c r="H15" s="35">
        <v>0</v>
      </c>
      <c r="I15" s="35">
        <v>1</v>
      </c>
      <c r="J15" s="35">
        <v>1</v>
      </c>
      <c r="K15" s="35">
        <v>1</v>
      </c>
      <c r="L15" s="35">
        <v>1</v>
      </c>
      <c r="M15" s="35">
        <v>2</v>
      </c>
      <c r="N15" s="35">
        <v>1</v>
      </c>
      <c r="O15" s="35">
        <v>1</v>
      </c>
      <c r="P15" s="35">
        <v>0</v>
      </c>
      <c r="Q15" s="35">
        <v>0</v>
      </c>
      <c r="R15" s="35">
        <v>16</v>
      </c>
      <c r="S15" s="35">
        <v>2</v>
      </c>
      <c r="T15" s="38">
        <f t="shared" si="5"/>
        <v>30</v>
      </c>
      <c r="U15" s="39">
        <f t="shared" si="6"/>
        <v>52.631578947368418</v>
      </c>
      <c r="V15" s="35">
        <v>4</v>
      </c>
      <c r="W15" s="35">
        <v>3</v>
      </c>
      <c r="X15" s="35">
        <v>0</v>
      </c>
      <c r="Y15" s="35">
        <v>0</v>
      </c>
      <c r="Z15" s="35">
        <v>0</v>
      </c>
      <c r="AA15" s="35">
        <v>2</v>
      </c>
      <c r="AB15" s="35">
        <v>0</v>
      </c>
      <c r="AC15" s="35">
        <v>1</v>
      </c>
      <c r="AD15" s="35">
        <v>4</v>
      </c>
      <c r="AE15" s="35">
        <v>2</v>
      </c>
      <c r="AF15" s="35">
        <v>8</v>
      </c>
      <c r="AG15" s="35">
        <v>3</v>
      </c>
      <c r="AH15" s="38">
        <f t="shared" si="7"/>
        <v>27</v>
      </c>
      <c r="AI15" s="39">
        <f t="shared" si="8"/>
        <v>54</v>
      </c>
      <c r="AJ15" s="40">
        <f t="shared" si="4"/>
        <v>53.315789473684205</v>
      </c>
      <c r="AK15" s="57" t="s">
        <v>200</v>
      </c>
      <c r="AL15" s="58" t="s">
        <v>174</v>
      </c>
      <c r="AM15" s="36" t="s">
        <v>106</v>
      </c>
    </row>
    <row r="16" spans="1:39" ht="78.75" x14ac:dyDescent="0.25">
      <c r="A16" s="35">
        <v>11</v>
      </c>
      <c r="B16" s="36" t="s">
        <v>99</v>
      </c>
      <c r="C16" s="36" t="s">
        <v>100</v>
      </c>
      <c r="D16" s="36" t="s">
        <v>101</v>
      </c>
      <c r="E16" s="36">
        <v>10</v>
      </c>
      <c r="F16" s="36">
        <v>10</v>
      </c>
      <c r="G16" s="35">
        <v>4</v>
      </c>
      <c r="H16" s="35">
        <v>1</v>
      </c>
      <c r="I16" s="35">
        <v>1</v>
      </c>
      <c r="J16" s="35">
        <v>1</v>
      </c>
      <c r="K16" s="35">
        <v>2</v>
      </c>
      <c r="L16" s="35">
        <v>2</v>
      </c>
      <c r="M16" s="35">
        <v>2</v>
      </c>
      <c r="N16" s="35">
        <v>1</v>
      </c>
      <c r="O16" s="35">
        <v>1</v>
      </c>
      <c r="P16" s="35">
        <v>1</v>
      </c>
      <c r="Q16" s="35">
        <v>1</v>
      </c>
      <c r="R16" s="35">
        <v>12</v>
      </c>
      <c r="S16" s="35">
        <v>2</v>
      </c>
      <c r="T16" s="38">
        <f t="shared" si="5"/>
        <v>31</v>
      </c>
      <c r="U16" s="39">
        <f t="shared" si="6"/>
        <v>54.385964912280699</v>
      </c>
      <c r="V16" s="35">
        <v>2</v>
      </c>
      <c r="W16" s="35">
        <v>0</v>
      </c>
      <c r="X16" s="35">
        <v>2</v>
      </c>
      <c r="Y16" s="35">
        <v>3</v>
      </c>
      <c r="Z16" s="35">
        <v>0</v>
      </c>
      <c r="AA16" s="35">
        <v>1</v>
      </c>
      <c r="AB16" s="35">
        <v>4</v>
      </c>
      <c r="AC16" s="35">
        <v>2</v>
      </c>
      <c r="AD16" s="35">
        <v>4</v>
      </c>
      <c r="AE16" s="35">
        <v>2</v>
      </c>
      <c r="AF16" s="35">
        <v>3</v>
      </c>
      <c r="AG16" s="35">
        <v>3</v>
      </c>
      <c r="AH16" s="38">
        <f t="shared" si="7"/>
        <v>26</v>
      </c>
      <c r="AI16" s="39">
        <f t="shared" si="8"/>
        <v>52</v>
      </c>
      <c r="AJ16" s="40">
        <f t="shared" si="4"/>
        <v>53.192982456140349</v>
      </c>
      <c r="AK16" s="57" t="s">
        <v>200</v>
      </c>
      <c r="AL16" s="41" t="s">
        <v>171</v>
      </c>
      <c r="AM16" s="36" t="s">
        <v>64</v>
      </c>
    </row>
    <row r="17" spans="1:39" ht="126" x14ac:dyDescent="0.25">
      <c r="A17" s="35">
        <v>12</v>
      </c>
      <c r="B17" s="36" t="s">
        <v>80</v>
      </c>
      <c r="C17" s="36" t="s">
        <v>81</v>
      </c>
      <c r="D17" s="36" t="s">
        <v>82</v>
      </c>
      <c r="E17" s="36">
        <v>10</v>
      </c>
      <c r="F17" s="36">
        <v>10</v>
      </c>
      <c r="G17" s="35">
        <v>6</v>
      </c>
      <c r="H17" s="35">
        <v>0</v>
      </c>
      <c r="I17" s="35">
        <v>1</v>
      </c>
      <c r="J17" s="35">
        <v>1</v>
      </c>
      <c r="K17" s="35">
        <v>1</v>
      </c>
      <c r="L17" s="35">
        <v>2</v>
      </c>
      <c r="M17" s="35">
        <v>1</v>
      </c>
      <c r="N17" s="35">
        <v>0</v>
      </c>
      <c r="O17" s="35">
        <v>1</v>
      </c>
      <c r="P17" s="35">
        <v>1</v>
      </c>
      <c r="Q17" s="35">
        <v>2</v>
      </c>
      <c r="R17" s="35">
        <v>16</v>
      </c>
      <c r="S17" s="35">
        <v>3</v>
      </c>
      <c r="T17" s="38">
        <f t="shared" si="5"/>
        <v>35</v>
      </c>
      <c r="U17" s="39">
        <f t="shared" si="6"/>
        <v>61.403508771929822</v>
      </c>
      <c r="V17" s="35">
        <v>4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2</v>
      </c>
      <c r="AC17" s="35">
        <v>3</v>
      </c>
      <c r="AD17" s="35">
        <v>2</v>
      </c>
      <c r="AE17" s="35">
        <v>2</v>
      </c>
      <c r="AF17" s="35">
        <v>5</v>
      </c>
      <c r="AG17" s="35">
        <v>3</v>
      </c>
      <c r="AH17" s="38">
        <f t="shared" si="7"/>
        <v>21</v>
      </c>
      <c r="AI17" s="39">
        <f t="shared" si="8"/>
        <v>42</v>
      </c>
      <c r="AJ17" s="40">
        <f t="shared" si="4"/>
        <v>51.701754385964911</v>
      </c>
      <c r="AK17" s="57" t="s">
        <v>200</v>
      </c>
      <c r="AL17" s="58" t="s">
        <v>177</v>
      </c>
      <c r="AM17" s="36" t="s">
        <v>104</v>
      </c>
    </row>
    <row r="18" spans="1:39" ht="63" x14ac:dyDescent="0.25">
      <c r="A18" s="35">
        <v>13</v>
      </c>
      <c r="B18" s="36" t="s">
        <v>95</v>
      </c>
      <c r="C18" s="36" t="s">
        <v>96</v>
      </c>
      <c r="D18" s="36" t="s">
        <v>68</v>
      </c>
      <c r="E18" s="36">
        <v>10</v>
      </c>
      <c r="F18" s="36">
        <v>10</v>
      </c>
      <c r="G18" s="35">
        <v>4</v>
      </c>
      <c r="H18" s="35">
        <v>0</v>
      </c>
      <c r="I18" s="35">
        <v>0</v>
      </c>
      <c r="J18" s="35">
        <v>1</v>
      </c>
      <c r="K18" s="35">
        <v>1</v>
      </c>
      <c r="L18" s="35">
        <v>1</v>
      </c>
      <c r="M18" s="35">
        <v>2</v>
      </c>
      <c r="N18" s="35">
        <v>0</v>
      </c>
      <c r="O18" s="35">
        <v>1</v>
      </c>
      <c r="P18" s="35">
        <v>0</v>
      </c>
      <c r="Q18" s="35">
        <v>0</v>
      </c>
      <c r="R18" s="35">
        <v>11</v>
      </c>
      <c r="S18" s="35">
        <v>0</v>
      </c>
      <c r="T18" s="38">
        <f t="shared" si="5"/>
        <v>21</v>
      </c>
      <c r="U18" s="39">
        <f t="shared" si="6"/>
        <v>36.842105263157897</v>
      </c>
      <c r="V18" s="35">
        <v>5</v>
      </c>
      <c r="W18" s="35">
        <v>0</v>
      </c>
      <c r="X18" s="35">
        <v>2</v>
      </c>
      <c r="Y18" s="35">
        <v>0</v>
      </c>
      <c r="Z18" s="35">
        <v>0</v>
      </c>
      <c r="AA18" s="35">
        <v>0</v>
      </c>
      <c r="AB18" s="35">
        <v>2</v>
      </c>
      <c r="AC18" s="35">
        <v>3</v>
      </c>
      <c r="AD18" s="35">
        <v>4</v>
      </c>
      <c r="AE18" s="35">
        <v>2</v>
      </c>
      <c r="AF18" s="35">
        <v>5</v>
      </c>
      <c r="AG18" s="35">
        <v>5</v>
      </c>
      <c r="AH18" s="38">
        <f t="shared" si="7"/>
        <v>28</v>
      </c>
      <c r="AI18" s="39">
        <f t="shared" si="8"/>
        <v>56</v>
      </c>
      <c r="AJ18" s="40">
        <f t="shared" si="4"/>
        <v>46.421052631578945</v>
      </c>
      <c r="AK18" s="57" t="s">
        <v>200</v>
      </c>
      <c r="AL18" s="58" t="s">
        <v>170</v>
      </c>
      <c r="AM18" s="36" t="s">
        <v>107</v>
      </c>
    </row>
    <row r="19" spans="1:39" ht="141.75" x14ac:dyDescent="0.25">
      <c r="A19" s="35">
        <v>14</v>
      </c>
      <c r="B19" s="36" t="s">
        <v>83</v>
      </c>
      <c r="C19" s="36" t="s">
        <v>47</v>
      </c>
      <c r="D19" s="36" t="s">
        <v>84</v>
      </c>
      <c r="E19" s="36">
        <v>10</v>
      </c>
      <c r="F19" s="36">
        <v>10</v>
      </c>
      <c r="G19" s="35">
        <v>3</v>
      </c>
      <c r="H19" s="35">
        <v>0</v>
      </c>
      <c r="I19" s="35">
        <v>1</v>
      </c>
      <c r="J19" s="35">
        <v>1</v>
      </c>
      <c r="K19" s="35">
        <v>2</v>
      </c>
      <c r="L19" s="35">
        <v>1</v>
      </c>
      <c r="M19" s="35">
        <v>2</v>
      </c>
      <c r="N19" s="35">
        <v>1</v>
      </c>
      <c r="O19" s="35">
        <v>1</v>
      </c>
      <c r="P19" s="35">
        <v>0</v>
      </c>
      <c r="Q19" s="35">
        <v>0</v>
      </c>
      <c r="R19" s="35">
        <v>16</v>
      </c>
      <c r="S19" s="35">
        <v>0</v>
      </c>
      <c r="T19" s="38">
        <f t="shared" si="5"/>
        <v>28</v>
      </c>
      <c r="U19" s="39">
        <f t="shared" si="6"/>
        <v>49.122807017543863</v>
      </c>
      <c r="V19" s="35">
        <v>1</v>
      </c>
      <c r="W19" s="35">
        <v>0</v>
      </c>
      <c r="X19" s="35">
        <v>0</v>
      </c>
      <c r="Y19" s="35">
        <v>2</v>
      </c>
      <c r="Z19" s="35">
        <v>0</v>
      </c>
      <c r="AA19" s="35">
        <v>0</v>
      </c>
      <c r="AB19" s="35">
        <v>3</v>
      </c>
      <c r="AC19" s="35">
        <v>2</v>
      </c>
      <c r="AD19" s="35">
        <v>4</v>
      </c>
      <c r="AE19" s="35">
        <v>3</v>
      </c>
      <c r="AF19" s="35">
        <v>3</v>
      </c>
      <c r="AG19" s="35">
        <v>3</v>
      </c>
      <c r="AH19" s="38">
        <f t="shared" si="7"/>
        <v>21</v>
      </c>
      <c r="AI19" s="39">
        <f t="shared" si="8"/>
        <v>42</v>
      </c>
      <c r="AJ19" s="40">
        <f t="shared" si="4"/>
        <v>45.561403508771932</v>
      </c>
      <c r="AK19" s="57" t="s">
        <v>200</v>
      </c>
      <c r="AL19" s="58" t="s">
        <v>178</v>
      </c>
      <c r="AM19" s="36" t="s">
        <v>105</v>
      </c>
    </row>
    <row r="20" spans="1:39" ht="63" x14ac:dyDescent="0.25">
      <c r="A20" s="35">
        <v>15</v>
      </c>
      <c r="B20" s="36" t="s">
        <v>94</v>
      </c>
      <c r="C20" s="36" t="s">
        <v>78</v>
      </c>
      <c r="D20" s="36" t="s">
        <v>24</v>
      </c>
      <c r="E20" s="36">
        <v>10</v>
      </c>
      <c r="F20" s="36">
        <v>10</v>
      </c>
      <c r="G20" s="35">
        <v>5</v>
      </c>
      <c r="H20" s="35">
        <v>0</v>
      </c>
      <c r="I20" s="35">
        <v>2</v>
      </c>
      <c r="J20" s="35">
        <v>1</v>
      </c>
      <c r="K20" s="35">
        <v>1</v>
      </c>
      <c r="L20" s="35">
        <v>2</v>
      </c>
      <c r="M20" s="35">
        <v>2</v>
      </c>
      <c r="N20" s="35">
        <v>0</v>
      </c>
      <c r="O20" s="35">
        <v>1</v>
      </c>
      <c r="P20" s="35">
        <v>1</v>
      </c>
      <c r="Q20" s="35">
        <v>2</v>
      </c>
      <c r="R20" s="35">
        <v>17</v>
      </c>
      <c r="S20" s="35">
        <v>1</v>
      </c>
      <c r="T20" s="38">
        <f t="shared" si="5"/>
        <v>35</v>
      </c>
      <c r="U20" s="39">
        <f t="shared" si="6"/>
        <v>61.403508771929822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8">
        <f t="shared" si="7"/>
        <v>0</v>
      </c>
      <c r="AI20" s="39">
        <f t="shared" si="8"/>
        <v>0</v>
      </c>
      <c r="AJ20" s="40">
        <f t="shared" si="4"/>
        <v>30.701754385964911</v>
      </c>
      <c r="AK20" s="57" t="s">
        <v>200</v>
      </c>
      <c r="AL20" s="58" t="s">
        <v>170</v>
      </c>
      <c r="AM20" s="36" t="s">
        <v>107</v>
      </c>
    </row>
    <row r="21" spans="1:39" x14ac:dyDescent="0.25">
      <c r="A21" s="35">
        <v>17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>
        <f t="shared" ref="T21:T29" si="9">SUM(G21:S21)</f>
        <v>0</v>
      </c>
      <c r="U21" s="39">
        <f t="shared" ref="U21:U29" si="10">T21*100/57</f>
        <v>0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8">
        <f t="shared" ref="AH21:AH29" si="11">SUM(V21:AG21)</f>
        <v>0</v>
      </c>
      <c r="AI21" s="39">
        <f t="shared" ref="AI21:AI29" si="12">AH21*100/50</f>
        <v>0</v>
      </c>
      <c r="AJ21" s="57">
        <f t="shared" si="4"/>
        <v>0</v>
      </c>
      <c r="AK21" s="57"/>
      <c r="AL21" s="35"/>
      <c r="AM21" s="35"/>
    </row>
    <row r="22" spans="1:39" x14ac:dyDescent="0.25">
      <c r="A22" s="35">
        <v>18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>
        <f t="shared" si="9"/>
        <v>0</v>
      </c>
      <c r="U22" s="39">
        <f t="shared" si="10"/>
        <v>0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8">
        <f t="shared" si="11"/>
        <v>0</v>
      </c>
      <c r="AI22" s="39">
        <f t="shared" si="12"/>
        <v>0</v>
      </c>
      <c r="AJ22" s="57">
        <f t="shared" si="4"/>
        <v>0</v>
      </c>
      <c r="AK22" s="57"/>
      <c r="AL22" s="35"/>
      <c r="AM22" s="35"/>
    </row>
    <row r="23" spans="1:39" x14ac:dyDescent="0.25">
      <c r="A23" s="35">
        <v>19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>
        <f t="shared" si="9"/>
        <v>0</v>
      </c>
      <c r="U23" s="39">
        <f t="shared" si="10"/>
        <v>0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8">
        <f t="shared" si="11"/>
        <v>0</v>
      </c>
      <c r="AI23" s="39">
        <f t="shared" si="12"/>
        <v>0</v>
      </c>
      <c r="AJ23" s="57">
        <f t="shared" si="4"/>
        <v>0</v>
      </c>
      <c r="AK23" s="57"/>
      <c r="AL23" s="35"/>
      <c r="AM23" s="35"/>
    </row>
    <row r="24" spans="1:39" x14ac:dyDescent="0.25">
      <c r="A24" s="35">
        <v>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>
        <f t="shared" si="9"/>
        <v>0</v>
      </c>
      <c r="U24" s="39">
        <f t="shared" si="10"/>
        <v>0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8">
        <f t="shared" si="11"/>
        <v>0</v>
      </c>
      <c r="AI24" s="39">
        <f t="shared" si="12"/>
        <v>0</v>
      </c>
      <c r="AJ24" s="57">
        <f t="shared" si="4"/>
        <v>0</v>
      </c>
      <c r="AK24" s="57"/>
      <c r="AL24" s="35"/>
      <c r="AM24" s="35"/>
    </row>
    <row r="25" spans="1:39" x14ac:dyDescent="0.25">
      <c r="A25" s="35">
        <v>21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>
        <f t="shared" si="9"/>
        <v>0</v>
      </c>
      <c r="U25" s="39">
        <f t="shared" si="10"/>
        <v>0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8">
        <f t="shared" si="11"/>
        <v>0</v>
      </c>
      <c r="AI25" s="39">
        <f t="shared" si="12"/>
        <v>0</v>
      </c>
      <c r="AJ25" s="57">
        <f t="shared" si="4"/>
        <v>0</v>
      </c>
      <c r="AK25" s="57"/>
      <c r="AL25" s="35"/>
      <c r="AM25" s="35"/>
    </row>
    <row r="26" spans="1:39" x14ac:dyDescent="0.25">
      <c r="A26" s="35">
        <v>22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>
        <f t="shared" si="9"/>
        <v>0</v>
      </c>
      <c r="U26" s="39">
        <f t="shared" si="10"/>
        <v>0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8">
        <f t="shared" si="11"/>
        <v>0</v>
      </c>
      <c r="AI26" s="39">
        <f t="shared" si="12"/>
        <v>0</v>
      </c>
      <c r="AJ26" s="57">
        <f t="shared" si="4"/>
        <v>0</v>
      </c>
      <c r="AK26" s="57"/>
      <c r="AL26" s="35"/>
      <c r="AM26" s="35"/>
    </row>
    <row r="27" spans="1:39" x14ac:dyDescent="0.25">
      <c r="A27" s="35">
        <v>23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>
        <f t="shared" si="9"/>
        <v>0</v>
      </c>
      <c r="U27" s="39">
        <f t="shared" si="10"/>
        <v>0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8">
        <f t="shared" si="11"/>
        <v>0</v>
      </c>
      <c r="AI27" s="39">
        <f t="shared" si="12"/>
        <v>0</v>
      </c>
      <c r="AJ27" s="57">
        <f t="shared" si="4"/>
        <v>0</v>
      </c>
      <c r="AK27" s="57"/>
      <c r="AL27" s="35"/>
      <c r="AM27" s="35"/>
    </row>
    <row r="28" spans="1:39" x14ac:dyDescent="0.25">
      <c r="A28" s="35">
        <v>24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>
        <f t="shared" si="9"/>
        <v>0</v>
      </c>
      <c r="U28" s="39">
        <f t="shared" si="10"/>
        <v>0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8">
        <f t="shared" si="11"/>
        <v>0</v>
      </c>
      <c r="AI28" s="39">
        <f t="shared" si="12"/>
        <v>0</v>
      </c>
      <c r="AJ28" s="57">
        <f t="shared" si="4"/>
        <v>0</v>
      </c>
      <c r="AK28" s="57"/>
      <c r="AL28" s="35"/>
      <c r="AM28" s="35"/>
    </row>
    <row r="29" spans="1:39" x14ac:dyDescent="0.25">
      <c r="A29" s="35">
        <v>25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>
        <f t="shared" si="9"/>
        <v>0</v>
      </c>
      <c r="U29" s="39">
        <f t="shared" si="10"/>
        <v>0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8">
        <f t="shared" si="11"/>
        <v>0</v>
      </c>
      <c r="AI29" s="39">
        <f t="shared" si="12"/>
        <v>0</v>
      </c>
      <c r="AJ29" s="57">
        <f t="shared" si="4"/>
        <v>0</v>
      </c>
      <c r="AK29" s="57"/>
      <c r="AL29" s="35"/>
      <c r="AM29" s="35"/>
    </row>
  </sheetData>
  <sortState xmlns:xlrd2="http://schemas.microsoft.com/office/spreadsheetml/2017/richdata2" ref="B6:AY20">
    <sortCondition descending="1" ref="AJ6:AJ20"/>
  </sortState>
  <mergeCells count="20">
    <mergeCell ref="AL2:AL4"/>
    <mergeCell ref="AM2:AM4"/>
    <mergeCell ref="AK2:AK4"/>
    <mergeCell ref="A2:A4"/>
    <mergeCell ref="G2:S2"/>
    <mergeCell ref="T2:T4"/>
    <mergeCell ref="AH2:AH4"/>
    <mergeCell ref="G3:P3"/>
    <mergeCell ref="Q3:S3"/>
    <mergeCell ref="B2:B4"/>
    <mergeCell ref="C2:C4"/>
    <mergeCell ref="AI2:AI4"/>
    <mergeCell ref="AJ2:AJ4"/>
    <mergeCell ref="A1:AF1"/>
    <mergeCell ref="D2:D4"/>
    <mergeCell ref="E2:E4"/>
    <mergeCell ref="F2:F4"/>
    <mergeCell ref="A5:F5"/>
    <mergeCell ref="V2:AG3"/>
    <mergeCell ref="U2:U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2"/>
  <sheetViews>
    <sheetView tabSelected="1" topLeftCell="H1" zoomScale="60" zoomScaleNormal="60" workbookViewId="0">
      <selection activeCell="R7" sqref="R7"/>
    </sheetView>
  </sheetViews>
  <sheetFormatPr defaultColWidth="9.140625" defaultRowHeight="15.75" x14ac:dyDescent="0.25"/>
  <cols>
    <col min="1" max="1" width="9.140625" style="6"/>
    <col min="2" max="2" width="12.5703125" style="6" customWidth="1"/>
    <col min="3" max="3" width="13.28515625" style="6" customWidth="1"/>
    <col min="4" max="4" width="17.5703125" style="6" customWidth="1"/>
    <col min="5" max="5" width="12.28515625" style="6" customWidth="1"/>
    <col min="6" max="6" width="15.85546875" style="6" customWidth="1"/>
    <col min="7" max="20" width="6.7109375" style="6" customWidth="1"/>
    <col min="21" max="21" width="13.140625" style="6" customWidth="1"/>
    <col min="22" max="22" width="10.28515625" style="6" customWidth="1"/>
    <col min="23" max="35" width="6.7109375" style="6" customWidth="1"/>
    <col min="36" max="36" width="15.85546875" style="6" customWidth="1"/>
    <col min="37" max="37" width="12.28515625" style="6" customWidth="1"/>
    <col min="38" max="38" width="16.85546875" style="6" customWidth="1"/>
    <col min="39" max="39" width="37.5703125" style="6" customWidth="1"/>
    <col min="40" max="40" width="47" style="6" customWidth="1"/>
    <col min="41" max="16384" width="9.140625" style="6"/>
  </cols>
  <sheetData>
    <row r="1" spans="1:40" ht="39" customHeight="1" x14ac:dyDescent="0.25">
      <c r="A1" s="53" t="s">
        <v>168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3"/>
      <c r="AI1" s="3"/>
      <c r="AJ1" s="3"/>
      <c r="AK1" s="4" t="s">
        <v>9</v>
      </c>
      <c r="AL1" s="5"/>
      <c r="AM1" s="5"/>
      <c r="AN1" s="5"/>
    </row>
    <row r="2" spans="1:40" ht="15.95" customHeight="1" x14ac:dyDescent="0.25">
      <c r="A2" s="7" t="s">
        <v>0</v>
      </c>
      <c r="B2" s="8" t="s">
        <v>10</v>
      </c>
      <c r="C2" s="8" t="s">
        <v>11</v>
      </c>
      <c r="D2" s="8" t="s">
        <v>12</v>
      </c>
      <c r="E2" s="9" t="s">
        <v>166</v>
      </c>
      <c r="F2" s="9" t="s">
        <v>167</v>
      </c>
      <c r="G2" s="10" t="s">
        <v>2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 t="s">
        <v>6</v>
      </c>
      <c r="U2" s="12" t="s">
        <v>8</v>
      </c>
      <c r="V2" s="12" t="s">
        <v>0</v>
      </c>
      <c r="W2" s="13" t="s">
        <v>3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  <c r="AI2" s="11" t="s">
        <v>6</v>
      </c>
      <c r="AJ2" s="12" t="s">
        <v>8</v>
      </c>
      <c r="AK2" s="4"/>
      <c r="AL2" s="12" t="s">
        <v>108</v>
      </c>
      <c r="AM2" s="4" t="s">
        <v>13</v>
      </c>
      <c r="AN2" s="4" t="s">
        <v>65</v>
      </c>
    </row>
    <row r="3" spans="1:40" ht="15.75" customHeight="1" x14ac:dyDescent="0.25">
      <c r="A3" s="7"/>
      <c r="B3" s="16"/>
      <c r="C3" s="16"/>
      <c r="D3" s="16"/>
      <c r="E3" s="17"/>
      <c r="F3" s="17"/>
      <c r="G3" s="18" t="s">
        <v>4</v>
      </c>
      <c r="H3" s="19"/>
      <c r="I3" s="19"/>
      <c r="J3" s="19"/>
      <c r="K3" s="19"/>
      <c r="L3" s="19"/>
      <c r="M3" s="19"/>
      <c r="N3" s="19"/>
      <c r="O3" s="19"/>
      <c r="P3" s="20"/>
      <c r="Q3" s="18" t="s">
        <v>5</v>
      </c>
      <c r="R3" s="19"/>
      <c r="S3" s="20"/>
      <c r="T3" s="21"/>
      <c r="U3" s="22"/>
      <c r="V3" s="22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5"/>
      <c r="AI3" s="21"/>
      <c r="AJ3" s="22"/>
      <c r="AK3" s="4"/>
      <c r="AL3" s="22"/>
      <c r="AM3" s="4"/>
      <c r="AN3" s="4"/>
    </row>
    <row r="4" spans="1:40" ht="30" customHeight="1" x14ac:dyDescent="0.25">
      <c r="A4" s="7"/>
      <c r="B4" s="26"/>
      <c r="C4" s="26"/>
      <c r="D4" s="26"/>
      <c r="E4" s="27"/>
      <c r="F4" s="27"/>
      <c r="G4" s="28">
        <v>1</v>
      </c>
      <c r="H4" s="28">
        <v>2</v>
      </c>
      <c r="I4" s="28">
        <v>3</v>
      </c>
      <c r="J4" s="28">
        <v>4</v>
      </c>
      <c r="K4" s="28">
        <v>5</v>
      </c>
      <c r="L4" s="28">
        <v>6</v>
      </c>
      <c r="M4" s="28">
        <v>7</v>
      </c>
      <c r="N4" s="28">
        <v>8</v>
      </c>
      <c r="O4" s="28">
        <v>9</v>
      </c>
      <c r="P4" s="28">
        <v>10</v>
      </c>
      <c r="Q4" s="28">
        <v>1</v>
      </c>
      <c r="R4" s="28">
        <v>2</v>
      </c>
      <c r="S4" s="28">
        <v>3</v>
      </c>
      <c r="T4" s="29"/>
      <c r="U4" s="30"/>
      <c r="V4" s="30"/>
      <c r="W4" s="28">
        <v>1</v>
      </c>
      <c r="X4" s="28">
        <v>2</v>
      </c>
      <c r="Y4" s="28">
        <v>3</v>
      </c>
      <c r="Z4" s="28">
        <v>4</v>
      </c>
      <c r="AA4" s="28">
        <v>5</v>
      </c>
      <c r="AB4" s="28">
        <v>6</v>
      </c>
      <c r="AC4" s="28">
        <v>7</v>
      </c>
      <c r="AD4" s="28">
        <v>8</v>
      </c>
      <c r="AE4" s="28">
        <v>9</v>
      </c>
      <c r="AF4" s="28">
        <v>10</v>
      </c>
      <c r="AG4" s="28">
        <v>11</v>
      </c>
      <c r="AH4" s="28">
        <v>12</v>
      </c>
      <c r="AI4" s="29"/>
      <c r="AJ4" s="30"/>
      <c r="AK4" s="4"/>
      <c r="AL4" s="30"/>
      <c r="AM4" s="4"/>
      <c r="AN4" s="4"/>
    </row>
    <row r="5" spans="1:40" ht="30" customHeight="1" x14ac:dyDescent="0.25">
      <c r="A5" s="31" t="s">
        <v>1</v>
      </c>
      <c r="B5" s="31"/>
      <c r="C5" s="31"/>
      <c r="D5" s="31"/>
      <c r="E5" s="31"/>
      <c r="F5" s="31"/>
      <c r="G5" s="32">
        <v>7</v>
      </c>
      <c r="H5" s="32">
        <v>2</v>
      </c>
      <c r="I5" s="32">
        <v>3</v>
      </c>
      <c r="J5" s="32">
        <v>2</v>
      </c>
      <c r="K5" s="32">
        <v>2</v>
      </c>
      <c r="L5" s="32">
        <v>3</v>
      </c>
      <c r="M5" s="32">
        <v>2</v>
      </c>
      <c r="N5" s="32">
        <v>3</v>
      </c>
      <c r="O5" s="32">
        <v>2</v>
      </c>
      <c r="P5" s="32">
        <v>2</v>
      </c>
      <c r="Q5" s="32">
        <v>2</v>
      </c>
      <c r="R5" s="32">
        <v>24</v>
      </c>
      <c r="S5" s="32">
        <v>3</v>
      </c>
      <c r="T5" s="32">
        <f t="shared" ref="T5" si="0">SUM(G5:S5)</f>
        <v>57</v>
      </c>
      <c r="U5" s="33">
        <f t="shared" ref="U5" si="1">T5*100/57</f>
        <v>100</v>
      </c>
      <c r="V5" s="33"/>
      <c r="W5" s="32">
        <v>5</v>
      </c>
      <c r="X5" s="32">
        <v>3</v>
      </c>
      <c r="Y5" s="32">
        <v>3</v>
      </c>
      <c r="Z5" s="32">
        <v>3</v>
      </c>
      <c r="AA5" s="32">
        <v>2</v>
      </c>
      <c r="AB5" s="32">
        <v>2</v>
      </c>
      <c r="AC5" s="32">
        <v>4</v>
      </c>
      <c r="AD5" s="32">
        <v>8</v>
      </c>
      <c r="AE5" s="32">
        <v>6</v>
      </c>
      <c r="AF5" s="32">
        <v>6</v>
      </c>
      <c r="AG5" s="32">
        <v>4</v>
      </c>
      <c r="AH5" s="32">
        <v>5</v>
      </c>
      <c r="AI5" s="32">
        <f t="shared" ref="AI5" si="2">SUM(W5:AH5)</f>
        <v>51</v>
      </c>
      <c r="AJ5" s="33">
        <f t="shared" ref="AJ5" si="3">AI5*100/51</f>
        <v>100</v>
      </c>
      <c r="AK5" s="34">
        <f t="shared" ref="AK5:AK31" si="4">(U5+AJ5)/2</f>
        <v>100</v>
      </c>
      <c r="AL5" s="34"/>
      <c r="AM5" s="34"/>
      <c r="AN5" s="34"/>
    </row>
    <row r="6" spans="1:40" ht="126" x14ac:dyDescent="0.25">
      <c r="A6" s="35">
        <v>1</v>
      </c>
      <c r="B6" s="36" t="s">
        <v>109</v>
      </c>
      <c r="C6" s="36" t="s">
        <v>49</v>
      </c>
      <c r="D6" s="36" t="s">
        <v>110</v>
      </c>
      <c r="E6" s="37">
        <v>11</v>
      </c>
      <c r="F6" s="37">
        <v>11</v>
      </c>
      <c r="G6" s="35">
        <v>4</v>
      </c>
      <c r="H6" s="35">
        <v>2</v>
      </c>
      <c r="I6" s="35">
        <v>2</v>
      </c>
      <c r="J6" s="35">
        <v>2</v>
      </c>
      <c r="K6" s="35">
        <v>2</v>
      </c>
      <c r="L6" s="35">
        <v>2</v>
      </c>
      <c r="M6" s="35">
        <v>2</v>
      </c>
      <c r="N6" s="35">
        <v>0</v>
      </c>
      <c r="O6" s="35">
        <v>1</v>
      </c>
      <c r="P6" s="35">
        <v>2</v>
      </c>
      <c r="Q6" s="35">
        <v>2</v>
      </c>
      <c r="R6" s="35">
        <v>18</v>
      </c>
      <c r="S6" s="35">
        <v>1</v>
      </c>
      <c r="T6" s="38">
        <f t="shared" ref="T6:T31" si="5">SUM(G6:S6)</f>
        <v>40</v>
      </c>
      <c r="U6" s="39">
        <f t="shared" ref="U6:U31" si="6">T6*100/57</f>
        <v>70.175438596491233</v>
      </c>
      <c r="V6" s="39">
        <v>1</v>
      </c>
      <c r="W6" s="35">
        <v>4</v>
      </c>
      <c r="X6" s="35">
        <v>3</v>
      </c>
      <c r="Y6" s="35">
        <v>3</v>
      </c>
      <c r="Z6" s="35">
        <v>2</v>
      </c>
      <c r="AA6" s="35">
        <v>0</v>
      </c>
      <c r="AB6" s="35">
        <v>0</v>
      </c>
      <c r="AC6" s="35">
        <v>3</v>
      </c>
      <c r="AD6" s="35">
        <v>8</v>
      </c>
      <c r="AE6" s="35">
        <v>6</v>
      </c>
      <c r="AF6" s="35">
        <v>2</v>
      </c>
      <c r="AG6" s="35">
        <v>5</v>
      </c>
      <c r="AH6" s="35">
        <v>4</v>
      </c>
      <c r="AI6" s="38">
        <f t="shared" ref="AI6:AI31" si="7">SUM(W6:AH6)</f>
        <v>40</v>
      </c>
      <c r="AJ6" s="39">
        <f t="shared" ref="AJ6:AJ31" si="8">AI6*100/51</f>
        <v>78.431372549019613</v>
      </c>
      <c r="AK6" s="40">
        <f t="shared" si="4"/>
        <v>74.303405572755423</v>
      </c>
      <c r="AL6" s="40" t="s">
        <v>199</v>
      </c>
      <c r="AM6" s="41" t="s">
        <v>177</v>
      </c>
      <c r="AN6" s="42" t="s">
        <v>195</v>
      </c>
    </row>
    <row r="7" spans="1:40" ht="78.75" x14ac:dyDescent="0.25">
      <c r="A7" s="35">
        <v>2</v>
      </c>
      <c r="B7" s="36" t="s">
        <v>141</v>
      </c>
      <c r="C7" s="36" t="s">
        <v>49</v>
      </c>
      <c r="D7" s="36" t="s">
        <v>35</v>
      </c>
      <c r="E7" s="37">
        <v>11</v>
      </c>
      <c r="F7" s="37">
        <v>11</v>
      </c>
      <c r="G7" s="35">
        <v>4</v>
      </c>
      <c r="H7" s="35">
        <v>2</v>
      </c>
      <c r="I7" s="35">
        <v>2</v>
      </c>
      <c r="J7" s="35">
        <v>2</v>
      </c>
      <c r="K7" s="35">
        <v>1</v>
      </c>
      <c r="L7" s="35">
        <v>1</v>
      </c>
      <c r="M7" s="35">
        <v>2</v>
      </c>
      <c r="N7" s="35">
        <v>1</v>
      </c>
      <c r="O7" s="35">
        <v>1</v>
      </c>
      <c r="P7" s="35">
        <v>0</v>
      </c>
      <c r="Q7" s="35">
        <v>2</v>
      </c>
      <c r="R7" s="35">
        <v>18</v>
      </c>
      <c r="S7" s="35">
        <v>2</v>
      </c>
      <c r="T7" s="38">
        <f t="shared" si="5"/>
        <v>38</v>
      </c>
      <c r="U7" s="39">
        <f t="shared" si="6"/>
        <v>66.666666666666671</v>
      </c>
      <c r="V7" s="39">
        <v>21</v>
      </c>
      <c r="W7" s="35">
        <v>4</v>
      </c>
      <c r="X7" s="35">
        <v>2</v>
      </c>
      <c r="Y7" s="35">
        <v>3</v>
      </c>
      <c r="Z7" s="35">
        <v>1</v>
      </c>
      <c r="AA7" s="35">
        <v>2</v>
      </c>
      <c r="AB7" s="35">
        <v>0</v>
      </c>
      <c r="AC7" s="35">
        <v>4</v>
      </c>
      <c r="AD7" s="35">
        <v>7</v>
      </c>
      <c r="AE7" s="35">
        <v>5</v>
      </c>
      <c r="AF7" s="35">
        <v>3</v>
      </c>
      <c r="AG7" s="35">
        <v>3</v>
      </c>
      <c r="AH7" s="35">
        <v>5</v>
      </c>
      <c r="AI7" s="38">
        <f t="shared" si="7"/>
        <v>39</v>
      </c>
      <c r="AJ7" s="39">
        <f t="shared" si="8"/>
        <v>76.470588235294116</v>
      </c>
      <c r="AK7" s="40">
        <f t="shared" si="4"/>
        <v>71.568627450980387</v>
      </c>
      <c r="AL7" s="40" t="s">
        <v>199</v>
      </c>
      <c r="AM7" s="41" t="s">
        <v>171</v>
      </c>
      <c r="AN7" s="42" t="s">
        <v>64</v>
      </c>
    </row>
    <row r="8" spans="1:40" ht="126" x14ac:dyDescent="0.25">
      <c r="A8" s="35">
        <v>3</v>
      </c>
      <c r="B8" s="36" t="s">
        <v>111</v>
      </c>
      <c r="C8" s="36" t="s">
        <v>43</v>
      </c>
      <c r="D8" s="36" t="s">
        <v>112</v>
      </c>
      <c r="E8" s="37">
        <v>11</v>
      </c>
      <c r="F8" s="37">
        <v>11</v>
      </c>
      <c r="G8" s="35">
        <v>4</v>
      </c>
      <c r="H8" s="35">
        <v>1</v>
      </c>
      <c r="I8" s="35">
        <v>1</v>
      </c>
      <c r="J8" s="35">
        <v>0</v>
      </c>
      <c r="K8" s="35">
        <v>1</v>
      </c>
      <c r="L8" s="35">
        <v>2</v>
      </c>
      <c r="M8" s="35">
        <v>2</v>
      </c>
      <c r="N8" s="35">
        <v>1</v>
      </c>
      <c r="O8" s="35">
        <v>1</v>
      </c>
      <c r="P8" s="35">
        <v>1</v>
      </c>
      <c r="Q8" s="35">
        <v>2</v>
      </c>
      <c r="R8" s="35">
        <v>20</v>
      </c>
      <c r="S8" s="35">
        <v>0</v>
      </c>
      <c r="T8" s="38">
        <f t="shared" si="5"/>
        <v>36</v>
      </c>
      <c r="U8" s="39">
        <f t="shared" si="6"/>
        <v>63.157894736842103</v>
      </c>
      <c r="V8" s="39">
        <v>2</v>
      </c>
      <c r="W8" s="35">
        <v>4</v>
      </c>
      <c r="X8" s="35">
        <v>1</v>
      </c>
      <c r="Y8" s="35">
        <v>3</v>
      </c>
      <c r="Z8" s="35">
        <v>1</v>
      </c>
      <c r="AA8" s="35">
        <v>0</v>
      </c>
      <c r="AB8" s="35">
        <v>0</v>
      </c>
      <c r="AC8" s="35">
        <v>3</v>
      </c>
      <c r="AD8" s="35">
        <v>8</v>
      </c>
      <c r="AE8" s="35">
        <v>6</v>
      </c>
      <c r="AF8" s="35">
        <v>2</v>
      </c>
      <c r="AG8" s="35">
        <v>5</v>
      </c>
      <c r="AH8" s="35">
        <v>4</v>
      </c>
      <c r="AI8" s="38">
        <f t="shared" si="7"/>
        <v>37</v>
      </c>
      <c r="AJ8" s="39">
        <f t="shared" si="8"/>
        <v>72.549019607843135</v>
      </c>
      <c r="AK8" s="40">
        <f t="shared" si="4"/>
        <v>67.853457172342615</v>
      </c>
      <c r="AL8" s="40" t="s">
        <v>199</v>
      </c>
      <c r="AM8" s="41" t="s">
        <v>177</v>
      </c>
      <c r="AN8" s="42" t="s">
        <v>104</v>
      </c>
    </row>
    <row r="9" spans="1:40" ht="78.75" x14ac:dyDescent="0.25">
      <c r="A9" s="35">
        <v>4</v>
      </c>
      <c r="B9" s="36" t="s">
        <v>138</v>
      </c>
      <c r="C9" s="36" t="s">
        <v>139</v>
      </c>
      <c r="D9" s="36" t="s">
        <v>140</v>
      </c>
      <c r="E9" s="37">
        <v>11</v>
      </c>
      <c r="F9" s="37">
        <v>11</v>
      </c>
      <c r="G9" s="35">
        <v>5</v>
      </c>
      <c r="H9" s="35">
        <v>0</v>
      </c>
      <c r="I9" s="35">
        <v>2</v>
      </c>
      <c r="J9" s="35">
        <v>0</v>
      </c>
      <c r="K9" s="35">
        <v>2</v>
      </c>
      <c r="L9" s="35">
        <v>2</v>
      </c>
      <c r="M9" s="35">
        <v>2</v>
      </c>
      <c r="N9" s="35">
        <v>1</v>
      </c>
      <c r="O9" s="35">
        <v>1</v>
      </c>
      <c r="P9" s="35">
        <v>1</v>
      </c>
      <c r="Q9" s="35">
        <v>2</v>
      </c>
      <c r="R9" s="35">
        <v>16</v>
      </c>
      <c r="S9" s="35">
        <v>2</v>
      </c>
      <c r="T9" s="38">
        <f t="shared" si="5"/>
        <v>36</v>
      </c>
      <c r="U9" s="39">
        <f t="shared" si="6"/>
        <v>63.157894736842103</v>
      </c>
      <c r="V9" s="39">
        <v>20</v>
      </c>
      <c r="W9" s="35">
        <v>4</v>
      </c>
      <c r="X9" s="35">
        <v>3</v>
      </c>
      <c r="Y9" s="35">
        <v>1</v>
      </c>
      <c r="Z9" s="35">
        <v>1</v>
      </c>
      <c r="AA9" s="35">
        <v>2</v>
      </c>
      <c r="AB9" s="35">
        <v>0</v>
      </c>
      <c r="AC9" s="35">
        <v>1</v>
      </c>
      <c r="AD9" s="35">
        <v>8</v>
      </c>
      <c r="AE9" s="35">
        <v>5</v>
      </c>
      <c r="AF9" s="35">
        <v>2</v>
      </c>
      <c r="AG9" s="35">
        <v>3</v>
      </c>
      <c r="AH9" s="35">
        <v>5</v>
      </c>
      <c r="AI9" s="38">
        <f t="shared" si="7"/>
        <v>35</v>
      </c>
      <c r="AJ9" s="39">
        <f t="shared" si="8"/>
        <v>68.627450980392155</v>
      </c>
      <c r="AK9" s="40">
        <f t="shared" si="4"/>
        <v>65.892672858617132</v>
      </c>
      <c r="AL9" s="40" t="s">
        <v>199</v>
      </c>
      <c r="AM9" s="41" t="s">
        <v>171</v>
      </c>
      <c r="AN9" s="42" t="s">
        <v>64</v>
      </c>
    </row>
    <row r="10" spans="1:40" ht="126" x14ac:dyDescent="0.25">
      <c r="A10" s="35">
        <v>5</v>
      </c>
      <c r="B10" s="36" t="s">
        <v>113</v>
      </c>
      <c r="C10" s="36" t="s">
        <v>114</v>
      </c>
      <c r="D10" s="36" t="s">
        <v>56</v>
      </c>
      <c r="E10" s="37">
        <v>11</v>
      </c>
      <c r="F10" s="37">
        <v>11</v>
      </c>
      <c r="G10" s="35">
        <v>3</v>
      </c>
      <c r="H10" s="35">
        <v>2</v>
      </c>
      <c r="I10" s="35">
        <v>1</v>
      </c>
      <c r="J10" s="35">
        <v>2</v>
      </c>
      <c r="K10" s="35">
        <v>2</v>
      </c>
      <c r="L10" s="35">
        <v>1</v>
      </c>
      <c r="M10" s="35">
        <v>1</v>
      </c>
      <c r="N10" s="35">
        <v>0</v>
      </c>
      <c r="O10" s="35">
        <v>1</v>
      </c>
      <c r="P10" s="35">
        <v>1</v>
      </c>
      <c r="Q10" s="35">
        <v>0</v>
      </c>
      <c r="R10" s="35">
        <v>19</v>
      </c>
      <c r="S10" s="35">
        <v>1</v>
      </c>
      <c r="T10" s="38">
        <f t="shared" si="5"/>
        <v>34</v>
      </c>
      <c r="U10" s="39">
        <f t="shared" si="6"/>
        <v>59.649122807017541</v>
      </c>
      <c r="V10" s="39">
        <v>3</v>
      </c>
      <c r="W10" s="35">
        <v>4</v>
      </c>
      <c r="X10" s="35">
        <v>1</v>
      </c>
      <c r="Y10" s="35">
        <v>2</v>
      </c>
      <c r="Z10" s="35">
        <v>1</v>
      </c>
      <c r="AA10" s="35">
        <v>1</v>
      </c>
      <c r="AB10" s="35">
        <v>1</v>
      </c>
      <c r="AC10" s="35">
        <v>1</v>
      </c>
      <c r="AD10" s="35">
        <v>6</v>
      </c>
      <c r="AE10" s="35">
        <v>6</v>
      </c>
      <c r="AF10" s="35">
        <v>3</v>
      </c>
      <c r="AG10" s="35">
        <v>5</v>
      </c>
      <c r="AH10" s="35">
        <v>5</v>
      </c>
      <c r="AI10" s="38">
        <f t="shared" si="7"/>
        <v>36</v>
      </c>
      <c r="AJ10" s="39">
        <f t="shared" si="8"/>
        <v>70.588235294117652</v>
      </c>
      <c r="AK10" s="40">
        <f t="shared" si="4"/>
        <v>65.118679050567593</v>
      </c>
      <c r="AL10" s="40" t="s">
        <v>199</v>
      </c>
      <c r="AM10" s="41" t="s">
        <v>176</v>
      </c>
      <c r="AN10" s="42" t="s">
        <v>157</v>
      </c>
    </row>
    <row r="11" spans="1:40" ht="78.75" x14ac:dyDescent="0.25">
      <c r="A11" s="35">
        <v>6</v>
      </c>
      <c r="B11" s="36" t="s">
        <v>132</v>
      </c>
      <c r="C11" s="36" t="s">
        <v>133</v>
      </c>
      <c r="D11" s="36" t="s">
        <v>24</v>
      </c>
      <c r="E11" s="37">
        <v>11</v>
      </c>
      <c r="F11" s="37">
        <v>11</v>
      </c>
      <c r="G11" s="35">
        <v>4</v>
      </c>
      <c r="H11" s="35">
        <v>2</v>
      </c>
      <c r="I11" s="35">
        <v>2</v>
      </c>
      <c r="J11" s="35">
        <v>1</v>
      </c>
      <c r="K11" s="35">
        <v>1</v>
      </c>
      <c r="L11" s="35">
        <v>2</v>
      </c>
      <c r="M11" s="35">
        <v>2</v>
      </c>
      <c r="N11" s="35">
        <v>0</v>
      </c>
      <c r="O11" s="35">
        <v>1</v>
      </c>
      <c r="P11" s="35">
        <v>1</v>
      </c>
      <c r="Q11" s="35">
        <v>1</v>
      </c>
      <c r="R11" s="35">
        <v>23</v>
      </c>
      <c r="S11" s="35">
        <v>0</v>
      </c>
      <c r="T11" s="38">
        <f t="shared" si="5"/>
        <v>40</v>
      </c>
      <c r="U11" s="39">
        <f t="shared" si="6"/>
        <v>70.175438596491233</v>
      </c>
      <c r="V11" s="39">
        <v>15</v>
      </c>
      <c r="W11" s="35">
        <v>3</v>
      </c>
      <c r="X11" s="35">
        <v>1</v>
      </c>
      <c r="Y11" s="35">
        <v>3</v>
      </c>
      <c r="Z11" s="35">
        <v>1</v>
      </c>
      <c r="AA11" s="35">
        <v>0</v>
      </c>
      <c r="AB11" s="35">
        <v>0</v>
      </c>
      <c r="AC11" s="35">
        <v>2</v>
      </c>
      <c r="AD11" s="35">
        <v>7</v>
      </c>
      <c r="AE11" s="35">
        <v>4</v>
      </c>
      <c r="AF11" s="35">
        <v>2</v>
      </c>
      <c r="AG11" s="35">
        <v>1</v>
      </c>
      <c r="AH11" s="35">
        <v>5</v>
      </c>
      <c r="AI11" s="38">
        <f t="shared" si="7"/>
        <v>29</v>
      </c>
      <c r="AJ11" s="39">
        <f t="shared" si="8"/>
        <v>56.862745098039213</v>
      </c>
      <c r="AK11" s="40">
        <f t="shared" si="4"/>
        <v>63.519091847265223</v>
      </c>
      <c r="AL11" s="40" t="s">
        <v>199</v>
      </c>
      <c r="AM11" s="41" t="s">
        <v>181</v>
      </c>
      <c r="AN11" s="42" t="s">
        <v>194</v>
      </c>
    </row>
    <row r="12" spans="1:40" s="51" customFormat="1" ht="63" x14ac:dyDescent="0.25">
      <c r="A12" s="43">
        <v>7</v>
      </c>
      <c r="B12" s="44" t="s">
        <v>129</v>
      </c>
      <c r="C12" s="44" t="s">
        <v>130</v>
      </c>
      <c r="D12" s="44" t="s">
        <v>131</v>
      </c>
      <c r="E12" s="45">
        <v>11</v>
      </c>
      <c r="F12" s="45">
        <v>11</v>
      </c>
      <c r="G12" s="43">
        <v>4</v>
      </c>
      <c r="H12" s="43">
        <v>0</v>
      </c>
      <c r="I12" s="43">
        <v>0</v>
      </c>
      <c r="J12" s="43">
        <v>1</v>
      </c>
      <c r="K12" s="43">
        <v>1</v>
      </c>
      <c r="L12" s="43">
        <v>1</v>
      </c>
      <c r="M12" s="43">
        <v>1</v>
      </c>
      <c r="N12" s="43">
        <v>1</v>
      </c>
      <c r="O12" s="43">
        <v>1</v>
      </c>
      <c r="P12" s="43">
        <v>1</v>
      </c>
      <c r="Q12" s="43">
        <v>2</v>
      </c>
      <c r="R12" s="43">
        <v>20</v>
      </c>
      <c r="S12" s="43">
        <v>1</v>
      </c>
      <c r="T12" s="46">
        <f t="shared" si="5"/>
        <v>34</v>
      </c>
      <c r="U12" s="47">
        <f t="shared" si="6"/>
        <v>59.649122807017541</v>
      </c>
      <c r="V12" s="47">
        <v>14</v>
      </c>
      <c r="W12" s="43">
        <v>4</v>
      </c>
      <c r="X12" s="43">
        <v>1</v>
      </c>
      <c r="Y12" s="43">
        <v>2</v>
      </c>
      <c r="Z12" s="43">
        <v>1</v>
      </c>
      <c r="AA12" s="43">
        <v>2</v>
      </c>
      <c r="AB12" s="43">
        <v>0</v>
      </c>
      <c r="AC12" s="43">
        <v>4</v>
      </c>
      <c r="AD12" s="43">
        <v>8</v>
      </c>
      <c r="AE12" s="43">
        <v>6</v>
      </c>
      <c r="AF12" s="43">
        <v>2</v>
      </c>
      <c r="AG12" s="43">
        <v>0</v>
      </c>
      <c r="AH12" s="43">
        <v>3</v>
      </c>
      <c r="AI12" s="46">
        <f t="shared" si="7"/>
        <v>33</v>
      </c>
      <c r="AJ12" s="47">
        <f t="shared" si="8"/>
        <v>64.705882352941174</v>
      </c>
      <c r="AK12" s="48">
        <f t="shared" si="4"/>
        <v>62.177502579979361</v>
      </c>
      <c r="AL12" s="48" t="s">
        <v>199</v>
      </c>
      <c r="AM12" s="49" t="s">
        <v>170</v>
      </c>
      <c r="AN12" s="50" t="s">
        <v>162</v>
      </c>
    </row>
    <row r="13" spans="1:40" ht="78.75" x14ac:dyDescent="0.25">
      <c r="A13" s="35">
        <v>8</v>
      </c>
      <c r="B13" s="36" t="s">
        <v>150</v>
      </c>
      <c r="C13" s="36" t="s">
        <v>151</v>
      </c>
      <c r="D13" s="36" t="s">
        <v>16</v>
      </c>
      <c r="E13" s="37">
        <v>11</v>
      </c>
      <c r="F13" s="37">
        <v>11</v>
      </c>
      <c r="G13" s="35">
        <v>7</v>
      </c>
      <c r="H13" s="35">
        <v>2</v>
      </c>
      <c r="I13" s="35">
        <v>1</v>
      </c>
      <c r="J13" s="35">
        <v>1</v>
      </c>
      <c r="K13" s="35">
        <v>2</v>
      </c>
      <c r="L13" s="35">
        <v>1</v>
      </c>
      <c r="M13" s="35">
        <v>2</v>
      </c>
      <c r="N13" s="35">
        <v>1</v>
      </c>
      <c r="O13" s="35">
        <v>1</v>
      </c>
      <c r="P13" s="35">
        <v>0</v>
      </c>
      <c r="Q13" s="35">
        <v>0</v>
      </c>
      <c r="R13" s="35">
        <v>18</v>
      </c>
      <c r="S13" s="35">
        <v>2</v>
      </c>
      <c r="T13" s="38">
        <f t="shared" si="5"/>
        <v>38</v>
      </c>
      <c r="U13" s="39">
        <f t="shared" si="6"/>
        <v>66.666666666666671</v>
      </c>
      <c r="V13" s="35">
        <v>26</v>
      </c>
      <c r="W13" s="35">
        <v>3</v>
      </c>
      <c r="X13" s="35">
        <v>0</v>
      </c>
      <c r="Y13" s="35">
        <v>2</v>
      </c>
      <c r="Z13" s="35">
        <v>1</v>
      </c>
      <c r="AA13" s="35">
        <v>0</v>
      </c>
      <c r="AB13" s="35">
        <v>0</v>
      </c>
      <c r="AC13" s="35">
        <v>2</v>
      </c>
      <c r="AD13" s="35">
        <v>8</v>
      </c>
      <c r="AE13" s="35">
        <v>5</v>
      </c>
      <c r="AF13" s="35">
        <v>4</v>
      </c>
      <c r="AG13" s="35">
        <v>1</v>
      </c>
      <c r="AH13" s="35">
        <v>3</v>
      </c>
      <c r="AI13" s="38">
        <f t="shared" si="7"/>
        <v>29</v>
      </c>
      <c r="AJ13" s="39">
        <f t="shared" si="8"/>
        <v>56.862745098039213</v>
      </c>
      <c r="AK13" s="40">
        <f t="shared" si="4"/>
        <v>61.764705882352942</v>
      </c>
      <c r="AL13" s="40" t="s">
        <v>199</v>
      </c>
      <c r="AM13" s="41" t="s">
        <v>175</v>
      </c>
      <c r="AN13" s="42" t="s">
        <v>164</v>
      </c>
    </row>
    <row r="14" spans="1:40" ht="63" x14ac:dyDescent="0.25">
      <c r="A14" s="35">
        <v>9</v>
      </c>
      <c r="B14" s="36" t="s">
        <v>120</v>
      </c>
      <c r="C14" s="36" t="s">
        <v>34</v>
      </c>
      <c r="D14" s="36" t="s">
        <v>41</v>
      </c>
      <c r="E14" s="37">
        <v>11</v>
      </c>
      <c r="F14" s="37">
        <v>11</v>
      </c>
      <c r="G14" s="35">
        <v>4</v>
      </c>
      <c r="H14" s="35">
        <v>0</v>
      </c>
      <c r="I14" s="35">
        <v>0</v>
      </c>
      <c r="J14" s="35">
        <v>1</v>
      </c>
      <c r="K14" s="35">
        <v>1</v>
      </c>
      <c r="L14" s="35">
        <v>1</v>
      </c>
      <c r="M14" s="35">
        <v>2</v>
      </c>
      <c r="N14" s="35">
        <v>1</v>
      </c>
      <c r="O14" s="35">
        <v>1</v>
      </c>
      <c r="P14" s="35">
        <v>1</v>
      </c>
      <c r="Q14" s="35">
        <v>1</v>
      </c>
      <c r="R14" s="35">
        <v>19</v>
      </c>
      <c r="S14" s="35">
        <v>1</v>
      </c>
      <c r="T14" s="38">
        <f t="shared" si="5"/>
        <v>33</v>
      </c>
      <c r="U14" s="39">
        <f t="shared" si="6"/>
        <v>57.89473684210526</v>
      </c>
      <c r="V14" s="39">
        <v>6</v>
      </c>
      <c r="W14" s="35">
        <v>3</v>
      </c>
      <c r="X14" s="35">
        <v>3</v>
      </c>
      <c r="Y14" s="35">
        <v>0</v>
      </c>
      <c r="Z14" s="35">
        <v>2</v>
      </c>
      <c r="AA14" s="35">
        <v>1</v>
      </c>
      <c r="AB14" s="35">
        <v>1</v>
      </c>
      <c r="AC14" s="35">
        <v>1</v>
      </c>
      <c r="AD14" s="35">
        <v>7</v>
      </c>
      <c r="AE14" s="35">
        <v>5</v>
      </c>
      <c r="AF14" s="35">
        <v>2</v>
      </c>
      <c r="AG14" s="35">
        <v>4</v>
      </c>
      <c r="AH14" s="35">
        <v>4</v>
      </c>
      <c r="AI14" s="38">
        <f t="shared" si="7"/>
        <v>33</v>
      </c>
      <c r="AJ14" s="39">
        <f t="shared" si="8"/>
        <v>64.705882352941174</v>
      </c>
      <c r="AK14" s="40">
        <f t="shared" si="4"/>
        <v>61.300309597523217</v>
      </c>
      <c r="AL14" s="40" t="s">
        <v>198</v>
      </c>
      <c r="AM14" s="41" t="s">
        <v>182</v>
      </c>
      <c r="AN14" s="42" t="s">
        <v>159</v>
      </c>
    </row>
    <row r="15" spans="1:40" ht="63" x14ac:dyDescent="0.25">
      <c r="A15" s="35">
        <v>10</v>
      </c>
      <c r="B15" s="36" t="s">
        <v>136</v>
      </c>
      <c r="C15" s="36" t="s">
        <v>89</v>
      </c>
      <c r="D15" s="36" t="s">
        <v>90</v>
      </c>
      <c r="E15" s="37">
        <v>11</v>
      </c>
      <c r="F15" s="37">
        <v>11</v>
      </c>
      <c r="G15" s="35">
        <v>4</v>
      </c>
      <c r="H15" s="35">
        <v>0</v>
      </c>
      <c r="I15" s="35">
        <v>1</v>
      </c>
      <c r="J15" s="35">
        <v>2</v>
      </c>
      <c r="K15" s="35">
        <v>1</v>
      </c>
      <c r="L15" s="35">
        <v>2</v>
      </c>
      <c r="M15" s="35">
        <v>2</v>
      </c>
      <c r="N15" s="35">
        <v>1</v>
      </c>
      <c r="O15" s="35">
        <v>1</v>
      </c>
      <c r="P15" s="35">
        <v>1</v>
      </c>
      <c r="Q15" s="35">
        <v>2</v>
      </c>
      <c r="R15" s="35">
        <v>12</v>
      </c>
      <c r="S15" s="35">
        <v>2</v>
      </c>
      <c r="T15" s="38">
        <f t="shared" si="5"/>
        <v>31</v>
      </c>
      <c r="U15" s="39">
        <f t="shared" si="6"/>
        <v>54.385964912280699</v>
      </c>
      <c r="V15" s="39">
        <v>18</v>
      </c>
      <c r="W15" s="35">
        <v>3</v>
      </c>
      <c r="X15" s="35">
        <v>1</v>
      </c>
      <c r="Y15" s="35">
        <v>3</v>
      </c>
      <c r="Z15" s="35">
        <v>0</v>
      </c>
      <c r="AA15" s="35">
        <v>2</v>
      </c>
      <c r="AB15" s="35">
        <v>0</v>
      </c>
      <c r="AC15" s="35">
        <v>0</v>
      </c>
      <c r="AD15" s="35">
        <v>7</v>
      </c>
      <c r="AE15" s="35">
        <v>6</v>
      </c>
      <c r="AF15" s="35">
        <v>3</v>
      </c>
      <c r="AG15" s="35">
        <v>4</v>
      </c>
      <c r="AH15" s="35">
        <v>4</v>
      </c>
      <c r="AI15" s="38">
        <f t="shared" si="7"/>
        <v>33</v>
      </c>
      <c r="AJ15" s="39">
        <f t="shared" si="8"/>
        <v>64.705882352941174</v>
      </c>
      <c r="AK15" s="40">
        <f t="shared" si="4"/>
        <v>59.545923632610936</v>
      </c>
      <c r="AL15" s="40" t="s">
        <v>198</v>
      </c>
      <c r="AM15" s="41" t="s">
        <v>179</v>
      </c>
      <c r="AN15" s="42" t="s">
        <v>61</v>
      </c>
    </row>
    <row r="16" spans="1:40" ht="78.75" x14ac:dyDescent="0.25">
      <c r="A16" s="35">
        <v>11</v>
      </c>
      <c r="B16" s="36" t="s">
        <v>30</v>
      </c>
      <c r="C16" s="36" t="s">
        <v>47</v>
      </c>
      <c r="D16" s="36" t="s">
        <v>32</v>
      </c>
      <c r="E16" s="37">
        <v>11</v>
      </c>
      <c r="F16" s="37">
        <v>11</v>
      </c>
      <c r="G16" s="35">
        <v>5</v>
      </c>
      <c r="H16" s="35">
        <v>1</v>
      </c>
      <c r="I16" s="35">
        <v>2</v>
      </c>
      <c r="J16" s="35">
        <v>0</v>
      </c>
      <c r="K16" s="35">
        <v>2</v>
      </c>
      <c r="L16" s="35">
        <v>3</v>
      </c>
      <c r="M16" s="35">
        <v>2</v>
      </c>
      <c r="N16" s="35">
        <v>0</v>
      </c>
      <c r="O16" s="35">
        <v>1</v>
      </c>
      <c r="P16" s="35">
        <v>2</v>
      </c>
      <c r="Q16" s="35">
        <v>1</v>
      </c>
      <c r="R16" s="35">
        <v>14</v>
      </c>
      <c r="S16" s="35">
        <v>2</v>
      </c>
      <c r="T16" s="38">
        <f t="shared" si="5"/>
        <v>35</v>
      </c>
      <c r="U16" s="39">
        <f t="shared" si="6"/>
        <v>61.403508771929822</v>
      </c>
      <c r="V16" s="39">
        <v>16</v>
      </c>
      <c r="W16" s="35">
        <v>3</v>
      </c>
      <c r="X16" s="35">
        <v>2</v>
      </c>
      <c r="Y16" s="35">
        <v>3</v>
      </c>
      <c r="Z16" s="35">
        <v>1</v>
      </c>
      <c r="AA16" s="35">
        <v>0</v>
      </c>
      <c r="AB16" s="35">
        <v>0</v>
      </c>
      <c r="AC16" s="35">
        <v>0</v>
      </c>
      <c r="AD16" s="35">
        <v>8</v>
      </c>
      <c r="AE16" s="35">
        <v>5</v>
      </c>
      <c r="AF16" s="35">
        <v>2</v>
      </c>
      <c r="AG16" s="35">
        <v>1</v>
      </c>
      <c r="AH16" s="35">
        <v>3</v>
      </c>
      <c r="AI16" s="38">
        <f t="shared" si="7"/>
        <v>28</v>
      </c>
      <c r="AJ16" s="39">
        <f t="shared" si="8"/>
        <v>54.901960784313722</v>
      </c>
      <c r="AK16" s="40">
        <f t="shared" si="4"/>
        <v>58.152734778121768</v>
      </c>
      <c r="AL16" s="40" t="s">
        <v>198</v>
      </c>
      <c r="AM16" s="41" t="s">
        <v>188</v>
      </c>
      <c r="AN16" s="42" t="s">
        <v>163</v>
      </c>
    </row>
    <row r="17" spans="1:40" ht="94.5" x14ac:dyDescent="0.25">
      <c r="A17" s="35">
        <v>12</v>
      </c>
      <c r="B17" s="36" t="s">
        <v>125</v>
      </c>
      <c r="C17" s="36" t="s">
        <v>49</v>
      </c>
      <c r="D17" s="36" t="s">
        <v>25</v>
      </c>
      <c r="E17" s="37">
        <v>11</v>
      </c>
      <c r="F17" s="37">
        <v>11</v>
      </c>
      <c r="G17" s="35">
        <v>4</v>
      </c>
      <c r="H17" s="35">
        <v>0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O17" s="35">
        <v>2</v>
      </c>
      <c r="P17" s="35">
        <v>1</v>
      </c>
      <c r="Q17" s="35">
        <v>1</v>
      </c>
      <c r="R17" s="35">
        <v>14</v>
      </c>
      <c r="S17" s="35">
        <v>0</v>
      </c>
      <c r="T17" s="38">
        <f t="shared" si="5"/>
        <v>34</v>
      </c>
      <c r="U17" s="39">
        <f t="shared" si="6"/>
        <v>59.649122807017541</v>
      </c>
      <c r="V17" s="39">
        <v>10</v>
      </c>
      <c r="W17" s="35">
        <v>4</v>
      </c>
      <c r="X17" s="35">
        <v>1</v>
      </c>
      <c r="Y17" s="35">
        <v>3</v>
      </c>
      <c r="Z17" s="35">
        <v>1</v>
      </c>
      <c r="AA17" s="35">
        <v>0</v>
      </c>
      <c r="AB17" s="35">
        <v>0</v>
      </c>
      <c r="AC17" s="35">
        <v>2</v>
      </c>
      <c r="AD17" s="35">
        <v>7</v>
      </c>
      <c r="AE17" s="35">
        <v>2</v>
      </c>
      <c r="AF17" s="35">
        <v>2</v>
      </c>
      <c r="AG17" s="35">
        <v>4</v>
      </c>
      <c r="AH17" s="35">
        <v>2</v>
      </c>
      <c r="AI17" s="38">
        <f t="shared" si="7"/>
        <v>28</v>
      </c>
      <c r="AJ17" s="39">
        <f t="shared" si="8"/>
        <v>54.901960784313722</v>
      </c>
      <c r="AK17" s="40">
        <f t="shared" si="4"/>
        <v>57.275541795665632</v>
      </c>
      <c r="AL17" s="40" t="s">
        <v>198</v>
      </c>
      <c r="AM17" s="41" t="s">
        <v>173</v>
      </c>
      <c r="AN17" s="42" t="s">
        <v>160</v>
      </c>
    </row>
    <row r="18" spans="1:40" s="51" customFormat="1" ht="63" x14ac:dyDescent="0.25">
      <c r="A18" s="43">
        <v>13</v>
      </c>
      <c r="B18" s="44" t="s">
        <v>126</v>
      </c>
      <c r="C18" s="44" t="s">
        <v>34</v>
      </c>
      <c r="D18" s="44" t="s">
        <v>35</v>
      </c>
      <c r="E18" s="45">
        <v>11</v>
      </c>
      <c r="F18" s="45">
        <v>11</v>
      </c>
      <c r="G18" s="43">
        <v>5</v>
      </c>
      <c r="H18" s="43">
        <v>0</v>
      </c>
      <c r="I18" s="43">
        <v>1</v>
      </c>
      <c r="J18" s="43">
        <v>1</v>
      </c>
      <c r="K18" s="43">
        <v>1</v>
      </c>
      <c r="L18" s="43">
        <v>1</v>
      </c>
      <c r="M18" s="43">
        <v>2</v>
      </c>
      <c r="N18" s="43">
        <v>1</v>
      </c>
      <c r="O18" s="43">
        <v>1</v>
      </c>
      <c r="P18" s="43">
        <v>1</v>
      </c>
      <c r="Q18" s="43">
        <v>0</v>
      </c>
      <c r="R18" s="43">
        <v>12</v>
      </c>
      <c r="S18" s="43">
        <v>2</v>
      </c>
      <c r="T18" s="46">
        <f t="shared" si="5"/>
        <v>28</v>
      </c>
      <c r="U18" s="47">
        <f t="shared" si="6"/>
        <v>49.122807017543863</v>
      </c>
      <c r="V18" s="47">
        <v>11</v>
      </c>
      <c r="W18" s="43">
        <v>3</v>
      </c>
      <c r="X18" s="43">
        <v>1</v>
      </c>
      <c r="Y18" s="43">
        <v>3</v>
      </c>
      <c r="Z18" s="43">
        <v>0</v>
      </c>
      <c r="AA18" s="43">
        <v>0</v>
      </c>
      <c r="AB18" s="43">
        <v>0</v>
      </c>
      <c r="AC18" s="43">
        <v>2</v>
      </c>
      <c r="AD18" s="43">
        <v>8</v>
      </c>
      <c r="AE18" s="43">
        <v>5</v>
      </c>
      <c r="AF18" s="43">
        <v>2</v>
      </c>
      <c r="AG18" s="43">
        <v>4</v>
      </c>
      <c r="AH18" s="43">
        <v>5</v>
      </c>
      <c r="AI18" s="46">
        <f t="shared" si="7"/>
        <v>33</v>
      </c>
      <c r="AJ18" s="47">
        <f t="shared" si="8"/>
        <v>64.705882352941174</v>
      </c>
      <c r="AK18" s="48">
        <f t="shared" si="4"/>
        <v>56.914344685242519</v>
      </c>
      <c r="AL18" s="48" t="s">
        <v>198</v>
      </c>
      <c r="AM18" s="49" t="s">
        <v>174</v>
      </c>
      <c r="AN18" s="50" t="s">
        <v>161</v>
      </c>
    </row>
    <row r="19" spans="1:40" ht="78.75" x14ac:dyDescent="0.25">
      <c r="A19" s="35">
        <v>14</v>
      </c>
      <c r="B19" s="36" t="s">
        <v>148</v>
      </c>
      <c r="C19" s="36" t="s">
        <v>149</v>
      </c>
      <c r="D19" s="36" t="s">
        <v>82</v>
      </c>
      <c r="E19" s="37">
        <v>11</v>
      </c>
      <c r="F19" s="37">
        <v>11</v>
      </c>
      <c r="G19" s="35">
        <v>6</v>
      </c>
      <c r="H19" s="35">
        <v>0</v>
      </c>
      <c r="I19" s="35">
        <v>0</v>
      </c>
      <c r="J19" s="35">
        <v>1</v>
      </c>
      <c r="K19" s="35">
        <v>2</v>
      </c>
      <c r="L19" s="35">
        <v>2</v>
      </c>
      <c r="M19" s="35">
        <v>2</v>
      </c>
      <c r="N19" s="35">
        <v>2</v>
      </c>
      <c r="O19" s="35">
        <v>2</v>
      </c>
      <c r="P19" s="35">
        <v>2</v>
      </c>
      <c r="Q19" s="35">
        <v>2</v>
      </c>
      <c r="R19" s="35">
        <v>15</v>
      </c>
      <c r="S19" s="35">
        <v>2</v>
      </c>
      <c r="T19" s="38">
        <f t="shared" si="5"/>
        <v>38</v>
      </c>
      <c r="U19" s="39">
        <f t="shared" si="6"/>
        <v>66.666666666666671</v>
      </c>
      <c r="V19" s="39">
        <v>25</v>
      </c>
      <c r="W19" s="35">
        <v>4</v>
      </c>
      <c r="X19" s="35">
        <v>0</v>
      </c>
      <c r="Y19" s="35">
        <v>3</v>
      </c>
      <c r="Z19" s="35">
        <v>0</v>
      </c>
      <c r="AA19" s="35">
        <v>0</v>
      </c>
      <c r="AB19" s="35">
        <v>0</v>
      </c>
      <c r="AC19" s="35">
        <v>2</v>
      </c>
      <c r="AD19" s="35">
        <v>6</v>
      </c>
      <c r="AE19" s="35">
        <v>2</v>
      </c>
      <c r="AF19" s="35">
        <v>2</v>
      </c>
      <c r="AG19" s="35">
        <v>3</v>
      </c>
      <c r="AH19" s="35">
        <v>2</v>
      </c>
      <c r="AI19" s="38">
        <f t="shared" si="7"/>
        <v>24</v>
      </c>
      <c r="AJ19" s="39">
        <f t="shared" si="8"/>
        <v>47.058823529411768</v>
      </c>
      <c r="AK19" s="40">
        <f t="shared" si="4"/>
        <v>56.86274509803922</v>
      </c>
      <c r="AL19" s="40" t="s">
        <v>198</v>
      </c>
      <c r="AM19" s="41" t="s">
        <v>171</v>
      </c>
      <c r="AN19" s="42" t="s">
        <v>64</v>
      </c>
    </row>
    <row r="20" spans="1:40" ht="63" x14ac:dyDescent="0.25">
      <c r="A20" s="35">
        <v>15</v>
      </c>
      <c r="B20" s="36" t="s">
        <v>127</v>
      </c>
      <c r="C20" s="36" t="s">
        <v>128</v>
      </c>
      <c r="D20" s="36" t="s">
        <v>35</v>
      </c>
      <c r="E20" s="37">
        <v>11</v>
      </c>
      <c r="F20" s="37">
        <v>11</v>
      </c>
      <c r="G20" s="35">
        <v>6</v>
      </c>
      <c r="H20" s="35">
        <v>0</v>
      </c>
      <c r="I20" s="35">
        <v>2</v>
      </c>
      <c r="J20" s="35">
        <v>0</v>
      </c>
      <c r="K20" s="35">
        <v>2</v>
      </c>
      <c r="L20" s="35">
        <v>2</v>
      </c>
      <c r="M20" s="35">
        <v>2</v>
      </c>
      <c r="N20" s="35">
        <v>2</v>
      </c>
      <c r="O20" s="35">
        <v>1</v>
      </c>
      <c r="P20" s="35">
        <v>2</v>
      </c>
      <c r="Q20" s="35">
        <v>2</v>
      </c>
      <c r="R20" s="35">
        <v>10</v>
      </c>
      <c r="S20" s="35">
        <v>0</v>
      </c>
      <c r="T20" s="38">
        <f t="shared" si="5"/>
        <v>31</v>
      </c>
      <c r="U20" s="39">
        <f t="shared" si="6"/>
        <v>54.385964912280699</v>
      </c>
      <c r="V20" s="39">
        <v>12</v>
      </c>
      <c r="W20" s="35">
        <v>4</v>
      </c>
      <c r="X20" s="35">
        <v>0</v>
      </c>
      <c r="Y20" s="35">
        <v>3</v>
      </c>
      <c r="Z20" s="35">
        <v>0</v>
      </c>
      <c r="AA20" s="35">
        <v>0</v>
      </c>
      <c r="AB20" s="35">
        <v>0</v>
      </c>
      <c r="AC20" s="35">
        <v>1</v>
      </c>
      <c r="AD20" s="35">
        <v>8</v>
      </c>
      <c r="AE20" s="35">
        <v>4</v>
      </c>
      <c r="AF20" s="35">
        <v>0</v>
      </c>
      <c r="AG20" s="35">
        <v>5</v>
      </c>
      <c r="AH20" s="35">
        <v>3</v>
      </c>
      <c r="AI20" s="38">
        <f t="shared" si="7"/>
        <v>28</v>
      </c>
      <c r="AJ20" s="39">
        <f t="shared" si="8"/>
        <v>54.901960784313722</v>
      </c>
      <c r="AK20" s="40">
        <f t="shared" si="4"/>
        <v>54.643962848297207</v>
      </c>
      <c r="AL20" s="40" t="s">
        <v>200</v>
      </c>
      <c r="AM20" s="41" t="s">
        <v>170</v>
      </c>
      <c r="AN20" s="42" t="s">
        <v>162</v>
      </c>
    </row>
    <row r="21" spans="1:40" ht="78.75" x14ac:dyDescent="0.25">
      <c r="A21" s="35">
        <v>16</v>
      </c>
      <c r="B21" s="36" t="s">
        <v>134</v>
      </c>
      <c r="C21" s="36" t="s">
        <v>135</v>
      </c>
      <c r="D21" s="36" t="s">
        <v>17</v>
      </c>
      <c r="E21" s="37">
        <v>11</v>
      </c>
      <c r="F21" s="37">
        <v>11</v>
      </c>
      <c r="G21" s="35">
        <v>5</v>
      </c>
      <c r="H21" s="35">
        <v>0</v>
      </c>
      <c r="I21" s="35">
        <v>0</v>
      </c>
      <c r="J21" s="35">
        <v>0</v>
      </c>
      <c r="K21" s="35">
        <v>0</v>
      </c>
      <c r="L21" s="35">
        <v>1</v>
      </c>
      <c r="M21" s="35">
        <v>2</v>
      </c>
      <c r="N21" s="35">
        <v>1</v>
      </c>
      <c r="O21" s="35">
        <v>1</v>
      </c>
      <c r="P21" s="35">
        <v>0</v>
      </c>
      <c r="Q21" s="35">
        <v>2</v>
      </c>
      <c r="R21" s="35">
        <v>13</v>
      </c>
      <c r="S21" s="35">
        <v>0</v>
      </c>
      <c r="T21" s="38">
        <f t="shared" si="5"/>
        <v>25</v>
      </c>
      <c r="U21" s="39">
        <f t="shared" si="6"/>
        <v>43.859649122807021</v>
      </c>
      <c r="V21" s="39">
        <v>17</v>
      </c>
      <c r="W21" s="35">
        <v>2</v>
      </c>
      <c r="X21" s="35">
        <v>3</v>
      </c>
      <c r="Y21" s="35">
        <v>2</v>
      </c>
      <c r="Z21" s="35">
        <v>1</v>
      </c>
      <c r="AA21" s="35">
        <v>0</v>
      </c>
      <c r="AB21" s="35">
        <v>0</v>
      </c>
      <c r="AC21" s="35">
        <v>3</v>
      </c>
      <c r="AD21" s="35">
        <v>8</v>
      </c>
      <c r="AE21" s="35">
        <v>5</v>
      </c>
      <c r="AF21" s="35">
        <v>2</v>
      </c>
      <c r="AG21" s="35">
        <v>5</v>
      </c>
      <c r="AH21" s="35">
        <v>2</v>
      </c>
      <c r="AI21" s="38">
        <f t="shared" si="7"/>
        <v>33</v>
      </c>
      <c r="AJ21" s="39">
        <f t="shared" si="8"/>
        <v>64.705882352941174</v>
      </c>
      <c r="AK21" s="40">
        <f t="shared" si="4"/>
        <v>54.282765737874101</v>
      </c>
      <c r="AL21" s="40" t="s">
        <v>200</v>
      </c>
      <c r="AM21" s="41" t="s">
        <v>180</v>
      </c>
      <c r="AN21" s="42" t="s">
        <v>63</v>
      </c>
    </row>
    <row r="22" spans="1:40" ht="63" x14ac:dyDescent="0.25">
      <c r="A22" s="35">
        <v>17</v>
      </c>
      <c r="B22" s="36" t="s">
        <v>146</v>
      </c>
      <c r="C22" s="36" t="s">
        <v>147</v>
      </c>
      <c r="D22" s="36" t="s">
        <v>17</v>
      </c>
      <c r="E22" s="37">
        <v>11</v>
      </c>
      <c r="F22" s="37">
        <v>11</v>
      </c>
      <c r="G22" s="35">
        <v>6</v>
      </c>
      <c r="H22" s="35">
        <v>0</v>
      </c>
      <c r="I22" s="35">
        <v>0</v>
      </c>
      <c r="J22" s="35">
        <v>0</v>
      </c>
      <c r="K22" s="35">
        <v>2</v>
      </c>
      <c r="L22" s="35">
        <v>2</v>
      </c>
      <c r="M22" s="35">
        <v>2</v>
      </c>
      <c r="N22" s="35">
        <v>2</v>
      </c>
      <c r="O22" s="35">
        <v>1</v>
      </c>
      <c r="P22" s="35">
        <v>1</v>
      </c>
      <c r="Q22" s="35">
        <v>1</v>
      </c>
      <c r="R22" s="35">
        <v>12</v>
      </c>
      <c r="S22" s="35">
        <v>0</v>
      </c>
      <c r="T22" s="38">
        <f t="shared" si="5"/>
        <v>29</v>
      </c>
      <c r="U22" s="39">
        <f t="shared" si="6"/>
        <v>50.877192982456137</v>
      </c>
      <c r="V22" s="39">
        <v>24</v>
      </c>
      <c r="W22" s="35">
        <v>4</v>
      </c>
      <c r="X22" s="35">
        <v>1</v>
      </c>
      <c r="Y22" s="35">
        <v>4</v>
      </c>
      <c r="Z22" s="35">
        <v>1</v>
      </c>
      <c r="AA22" s="35">
        <v>0</v>
      </c>
      <c r="AB22" s="35">
        <v>0</v>
      </c>
      <c r="AC22" s="35">
        <v>1</v>
      </c>
      <c r="AD22" s="35">
        <v>8</v>
      </c>
      <c r="AE22" s="35">
        <v>6</v>
      </c>
      <c r="AF22" s="35">
        <v>1</v>
      </c>
      <c r="AG22" s="35">
        <v>0</v>
      </c>
      <c r="AH22" s="35">
        <v>3</v>
      </c>
      <c r="AI22" s="38">
        <f t="shared" si="7"/>
        <v>29</v>
      </c>
      <c r="AJ22" s="39">
        <f t="shared" si="8"/>
        <v>56.862745098039213</v>
      </c>
      <c r="AK22" s="40">
        <f t="shared" si="4"/>
        <v>53.869969040247675</v>
      </c>
      <c r="AL22" s="40" t="s">
        <v>200</v>
      </c>
      <c r="AM22" s="41" t="s">
        <v>170</v>
      </c>
      <c r="AN22" s="42" t="s">
        <v>191</v>
      </c>
    </row>
    <row r="23" spans="1:40" ht="78.75" x14ac:dyDescent="0.25">
      <c r="A23" s="35">
        <v>18</v>
      </c>
      <c r="B23" s="36" t="s">
        <v>142</v>
      </c>
      <c r="C23" s="36" t="s">
        <v>92</v>
      </c>
      <c r="D23" s="36" t="s">
        <v>38</v>
      </c>
      <c r="E23" s="37">
        <v>11</v>
      </c>
      <c r="F23" s="37">
        <v>11</v>
      </c>
      <c r="G23" s="35">
        <v>6</v>
      </c>
      <c r="H23" s="35">
        <v>1</v>
      </c>
      <c r="I23" s="35">
        <v>1</v>
      </c>
      <c r="J23" s="35">
        <v>2</v>
      </c>
      <c r="K23" s="35">
        <v>1</v>
      </c>
      <c r="L23" s="35">
        <v>1</v>
      </c>
      <c r="M23" s="35">
        <v>2</v>
      </c>
      <c r="N23" s="35">
        <v>2</v>
      </c>
      <c r="O23" s="35">
        <v>1</v>
      </c>
      <c r="P23" s="35">
        <v>2</v>
      </c>
      <c r="Q23" s="35">
        <v>1</v>
      </c>
      <c r="R23" s="35">
        <v>16</v>
      </c>
      <c r="S23" s="35">
        <v>0</v>
      </c>
      <c r="T23" s="38">
        <f t="shared" si="5"/>
        <v>36</v>
      </c>
      <c r="U23" s="39">
        <f t="shared" si="6"/>
        <v>63.157894736842103</v>
      </c>
      <c r="V23" s="39">
        <v>22</v>
      </c>
      <c r="W23" s="35">
        <v>4</v>
      </c>
      <c r="X23" s="35">
        <v>1</v>
      </c>
      <c r="Y23" s="35">
        <v>3</v>
      </c>
      <c r="Z23" s="35">
        <v>0</v>
      </c>
      <c r="AA23" s="35">
        <v>0</v>
      </c>
      <c r="AB23" s="35">
        <v>0</v>
      </c>
      <c r="AC23" s="35">
        <v>1</v>
      </c>
      <c r="AD23" s="35">
        <v>7</v>
      </c>
      <c r="AE23" s="35">
        <v>3</v>
      </c>
      <c r="AF23" s="35">
        <v>2</v>
      </c>
      <c r="AG23" s="35">
        <v>0</v>
      </c>
      <c r="AH23" s="35">
        <v>2</v>
      </c>
      <c r="AI23" s="38">
        <f t="shared" si="7"/>
        <v>23</v>
      </c>
      <c r="AJ23" s="39">
        <f t="shared" si="8"/>
        <v>45.098039215686278</v>
      </c>
      <c r="AK23" s="40">
        <f t="shared" si="4"/>
        <v>54.12796697626419</v>
      </c>
      <c r="AL23" s="40" t="s">
        <v>200</v>
      </c>
      <c r="AM23" s="41" t="s">
        <v>171</v>
      </c>
      <c r="AN23" s="42" t="s">
        <v>64</v>
      </c>
    </row>
    <row r="24" spans="1:40" ht="78.75" x14ac:dyDescent="0.25">
      <c r="A24" s="35">
        <v>19</v>
      </c>
      <c r="B24" s="36" t="s">
        <v>152</v>
      </c>
      <c r="C24" s="36" t="s">
        <v>153</v>
      </c>
      <c r="D24" s="36" t="s">
        <v>154</v>
      </c>
      <c r="E24" s="37">
        <v>11</v>
      </c>
      <c r="F24" s="37">
        <v>11</v>
      </c>
      <c r="G24" s="35">
        <v>5</v>
      </c>
      <c r="H24" s="35">
        <v>0</v>
      </c>
      <c r="I24" s="35">
        <v>0</v>
      </c>
      <c r="J24" s="35">
        <v>2</v>
      </c>
      <c r="K24" s="35">
        <v>1</v>
      </c>
      <c r="L24" s="35">
        <v>2</v>
      </c>
      <c r="M24" s="35">
        <v>2</v>
      </c>
      <c r="N24" s="35">
        <v>1</v>
      </c>
      <c r="O24" s="35">
        <v>1</v>
      </c>
      <c r="P24" s="35">
        <v>1</v>
      </c>
      <c r="Q24" s="35">
        <v>2</v>
      </c>
      <c r="R24" s="35">
        <v>14</v>
      </c>
      <c r="S24" s="35">
        <v>1</v>
      </c>
      <c r="T24" s="38">
        <f t="shared" si="5"/>
        <v>32</v>
      </c>
      <c r="U24" s="39">
        <f t="shared" si="6"/>
        <v>56.140350877192979</v>
      </c>
      <c r="V24" s="35">
        <v>27</v>
      </c>
      <c r="W24" s="35">
        <v>4</v>
      </c>
      <c r="X24" s="35">
        <v>0</v>
      </c>
      <c r="Y24" s="35">
        <v>2</v>
      </c>
      <c r="Z24" s="35">
        <v>1</v>
      </c>
      <c r="AA24" s="35">
        <v>0</v>
      </c>
      <c r="AB24" s="35">
        <v>0</v>
      </c>
      <c r="AC24" s="35">
        <v>0</v>
      </c>
      <c r="AD24" s="35">
        <v>2</v>
      </c>
      <c r="AE24" s="35">
        <v>6</v>
      </c>
      <c r="AF24" s="35">
        <v>3</v>
      </c>
      <c r="AG24" s="35">
        <v>2</v>
      </c>
      <c r="AH24" s="35">
        <v>4</v>
      </c>
      <c r="AI24" s="38">
        <f t="shared" si="7"/>
        <v>24</v>
      </c>
      <c r="AJ24" s="39">
        <f t="shared" si="8"/>
        <v>47.058823529411768</v>
      </c>
      <c r="AK24" s="40">
        <f t="shared" si="4"/>
        <v>51.599587203302377</v>
      </c>
      <c r="AL24" s="40" t="s">
        <v>200</v>
      </c>
      <c r="AM24" s="41" t="s">
        <v>171</v>
      </c>
      <c r="AN24" s="42" t="s">
        <v>64</v>
      </c>
    </row>
    <row r="25" spans="1:40" ht="78.75" x14ac:dyDescent="0.25">
      <c r="A25" s="35">
        <v>20</v>
      </c>
      <c r="B25" s="36" t="s">
        <v>143</v>
      </c>
      <c r="C25" s="36" t="s">
        <v>144</v>
      </c>
      <c r="D25" s="36" t="s">
        <v>145</v>
      </c>
      <c r="E25" s="37">
        <v>11</v>
      </c>
      <c r="F25" s="37">
        <v>11</v>
      </c>
      <c r="G25" s="35">
        <v>4</v>
      </c>
      <c r="H25" s="35">
        <v>0</v>
      </c>
      <c r="I25" s="35">
        <v>0</v>
      </c>
      <c r="J25" s="35">
        <v>0</v>
      </c>
      <c r="K25" s="35">
        <v>1</v>
      </c>
      <c r="L25" s="35">
        <v>0</v>
      </c>
      <c r="M25" s="35">
        <v>2</v>
      </c>
      <c r="N25" s="35">
        <v>0</v>
      </c>
      <c r="O25" s="35">
        <v>1</v>
      </c>
      <c r="P25" s="35">
        <v>1</v>
      </c>
      <c r="Q25" s="35">
        <v>0</v>
      </c>
      <c r="R25" s="35">
        <v>16</v>
      </c>
      <c r="S25" s="35">
        <v>1</v>
      </c>
      <c r="T25" s="38">
        <f t="shared" si="5"/>
        <v>26</v>
      </c>
      <c r="U25" s="39">
        <f t="shared" si="6"/>
        <v>45.614035087719301</v>
      </c>
      <c r="V25" s="39">
        <v>23</v>
      </c>
      <c r="W25" s="35">
        <v>3</v>
      </c>
      <c r="X25" s="35">
        <v>2</v>
      </c>
      <c r="Y25" s="35">
        <v>0</v>
      </c>
      <c r="Z25" s="35">
        <v>1</v>
      </c>
      <c r="AA25" s="35">
        <v>0</v>
      </c>
      <c r="AB25" s="35">
        <v>0</v>
      </c>
      <c r="AC25" s="35">
        <v>3</v>
      </c>
      <c r="AD25" s="35">
        <v>7</v>
      </c>
      <c r="AE25" s="35">
        <v>4</v>
      </c>
      <c r="AF25" s="35">
        <v>3</v>
      </c>
      <c r="AG25" s="35">
        <v>4</v>
      </c>
      <c r="AH25" s="35">
        <v>2</v>
      </c>
      <c r="AI25" s="38">
        <f t="shared" si="7"/>
        <v>29</v>
      </c>
      <c r="AJ25" s="39">
        <f t="shared" si="8"/>
        <v>56.862745098039213</v>
      </c>
      <c r="AK25" s="40">
        <f t="shared" si="4"/>
        <v>51.238390092879257</v>
      </c>
      <c r="AL25" s="40" t="s">
        <v>200</v>
      </c>
      <c r="AM25" s="41" t="s">
        <v>171</v>
      </c>
      <c r="AN25" s="42" t="s">
        <v>64</v>
      </c>
    </row>
    <row r="26" spans="1:40" ht="63" x14ac:dyDescent="0.25">
      <c r="A26" s="35">
        <v>21</v>
      </c>
      <c r="B26" s="36" t="s">
        <v>115</v>
      </c>
      <c r="C26" s="36" t="s">
        <v>116</v>
      </c>
      <c r="D26" s="36" t="s">
        <v>117</v>
      </c>
      <c r="E26" s="37">
        <v>11</v>
      </c>
      <c r="F26" s="37">
        <v>11</v>
      </c>
      <c r="G26" s="35">
        <v>4</v>
      </c>
      <c r="H26" s="35">
        <v>0</v>
      </c>
      <c r="I26" s="35">
        <v>1</v>
      </c>
      <c r="J26" s="35">
        <v>0</v>
      </c>
      <c r="K26" s="35">
        <v>2</v>
      </c>
      <c r="L26" s="35">
        <v>2</v>
      </c>
      <c r="M26" s="35">
        <v>1</v>
      </c>
      <c r="N26" s="35">
        <v>0</v>
      </c>
      <c r="O26" s="35">
        <v>1</v>
      </c>
      <c r="P26" s="35">
        <v>0</v>
      </c>
      <c r="Q26" s="35">
        <v>0</v>
      </c>
      <c r="R26" s="35">
        <v>17</v>
      </c>
      <c r="S26" s="35">
        <v>1</v>
      </c>
      <c r="T26" s="38">
        <f t="shared" si="5"/>
        <v>29</v>
      </c>
      <c r="U26" s="39">
        <f t="shared" si="6"/>
        <v>50.877192982456137</v>
      </c>
      <c r="V26" s="39">
        <v>4</v>
      </c>
      <c r="W26" s="35">
        <v>3</v>
      </c>
      <c r="X26" s="35">
        <v>1</v>
      </c>
      <c r="Y26" s="35">
        <v>1</v>
      </c>
      <c r="Z26" s="35">
        <v>1</v>
      </c>
      <c r="AA26" s="35">
        <v>0</v>
      </c>
      <c r="AB26" s="35">
        <v>0</v>
      </c>
      <c r="AC26" s="35">
        <v>2</v>
      </c>
      <c r="AD26" s="35">
        <v>5</v>
      </c>
      <c r="AE26" s="35">
        <v>5</v>
      </c>
      <c r="AF26" s="35">
        <v>2</v>
      </c>
      <c r="AG26" s="35">
        <v>1</v>
      </c>
      <c r="AH26" s="35">
        <v>4</v>
      </c>
      <c r="AI26" s="38">
        <f t="shared" si="7"/>
        <v>25</v>
      </c>
      <c r="AJ26" s="39">
        <f t="shared" si="8"/>
        <v>49.019607843137258</v>
      </c>
      <c r="AK26" s="40">
        <f t="shared" si="4"/>
        <v>49.948400412796701</v>
      </c>
      <c r="AL26" s="40" t="s">
        <v>200</v>
      </c>
      <c r="AM26" s="41" t="s">
        <v>172</v>
      </c>
      <c r="AN26" s="42" t="s">
        <v>158</v>
      </c>
    </row>
    <row r="27" spans="1:40" ht="78.75" x14ac:dyDescent="0.25">
      <c r="A27" s="35">
        <v>22</v>
      </c>
      <c r="B27" s="36" t="s">
        <v>155</v>
      </c>
      <c r="C27" s="36" t="s">
        <v>96</v>
      </c>
      <c r="D27" s="36" t="s">
        <v>156</v>
      </c>
      <c r="E27" s="37">
        <v>11</v>
      </c>
      <c r="F27" s="37">
        <v>11</v>
      </c>
      <c r="G27" s="35">
        <v>2</v>
      </c>
      <c r="H27" s="35">
        <v>1</v>
      </c>
      <c r="I27" s="35">
        <v>1</v>
      </c>
      <c r="J27" s="35">
        <v>0</v>
      </c>
      <c r="K27" s="35">
        <v>1</v>
      </c>
      <c r="L27" s="35">
        <v>2</v>
      </c>
      <c r="M27" s="35">
        <v>2</v>
      </c>
      <c r="N27" s="35">
        <v>1</v>
      </c>
      <c r="O27" s="35">
        <v>1</v>
      </c>
      <c r="P27" s="35">
        <v>0</v>
      </c>
      <c r="Q27" s="35">
        <v>0</v>
      </c>
      <c r="R27" s="35">
        <v>17</v>
      </c>
      <c r="S27" s="35">
        <v>1</v>
      </c>
      <c r="T27" s="38">
        <f t="shared" si="5"/>
        <v>29</v>
      </c>
      <c r="U27" s="39">
        <f t="shared" si="6"/>
        <v>50.877192982456137</v>
      </c>
      <c r="V27" s="35">
        <v>28</v>
      </c>
      <c r="W27" s="35">
        <v>3</v>
      </c>
      <c r="X27" s="35">
        <v>0</v>
      </c>
      <c r="Y27" s="35">
        <v>3</v>
      </c>
      <c r="Z27" s="35">
        <v>0</v>
      </c>
      <c r="AA27" s="35">
        <v>0</v>
      </c>
      <c r="AB27" s="35">
        <v>0</v>
      </c>
      <c r="AC27" s="35">
        <v>0</v>
      </c>
      <c r="AD27" s="35">
        <v>8</v>
      </c>
      <c r="AE27" s="35">
        <v>3</v>
      </c>
      <c r="AF27" s="35">
        <v>2</v>
      </c>
      <c r="AG27" s="35">
        <v>2</v>
      </c>
      <c r="AH27" s="35">
        <v>1</v>
      </c>
      <c r="AI27" s="38">
        <f t="shared" si="7"/>
        <v>22</v>
      </c>
      <c r="AJ27" s="39">
        <f t="shared" si="8"/>
        <v>43.137254901960787</v>
      </c>
      <c r="AK27" s="40">
        <f t="shared" si="4"/>
        <v>47.007223942208462</v>
      </c>
      <c r="AL27" s="40" t="s">
        <v>200</v>
      </c>
      <c r="AM27" s="41" t="s">
        <v>171</v>
      </c>
      <c r="AN27" s="42" t="s">
        <v>64</v>
      </c>
    </row>
    <row r="28" spans="1:40" ht="63" x14ac:dyDescent="0.25">
      <c r="A28" s="35">
        <v>23</v>
      </c>
      <c r="B28" s="36" t="s">
        <v>137</v>
      </c>
      <c r="C28" s="36" t="s">
        <v>49</v>
      </c>
      <c r="D28" s="36" t="s">
        <v>110</v>
      </c>
      <c r="E28" s="37">
        <v>11</v>
      </c>
      <c r="F28" s="37">
        <v>11</v>
      </c>
      <c r="G28" s="35">
        <v>5</v>
      </c>
      <c r="H28" s="35">
        <v>1</v>
      </c>
      <c r="I28" s="35">
        <v>1</v>
      </c>
      <c r="J28" s="35">
        <v>1</v>
      </c>
      <c r="K28" s="35">
        <v>1</v>
      </c>
      <c r="L28" s="35">
        <v>2</v>
      </c>
      <c r="M28" s="35">
        <v>2</v>
      </c>
      <c r="N28" s="35">
        <v>2</v>
      </c>
      <c r="O28" s="35">
        <v>1</v>
      </c>
      <c r="P28" s="35">
        <v>1</v>
      </c>
      <c r="Q28" s="35">
        <v>0</v>
      </c>
      <c r="R28" s="35">
        <v>4</v>
      </c>
      <c r="S28" s="35">
        <v>0</v>
      </c>
      <c r="T28" s="38">
        <f t="shared" si="5"/>
        <v>21</v>
      </c>
      <c r="U28" s="39">
        <f t="shared" si="6"/>
        <v>36.842105263157897</v>
      </c>
      <c r="V28" s="39">
        <v>19</v>
      </c>
      <c r="W28" s="35">
        <v>4</v>
      </c>
      <c r="X28" s="35">
        <v>0</v>
      </c>
      <c r="Y28" s="35">
        <v>3</v>
      </c>
      <c r="Z28" s="35">
        <v>1</v>
      </c>
      <c r="AA28" s="35">
        <v>0</v>
      </c>
      <c r="AB28" s="35">
        <v>0</v>
      </c>
      <c r="AC28" s="35">
        <v>0</v>
      </c>
      <c r="AD28" s="35">
        <v>4</v>
      </c>
      <c r="AE28" s="35">
        <v>4</v>
      </c>
      <c r="AF28" s="35">
        <v>2</v>
      </c>
      <c r="AG28" s="35">
        <v>4</v>
      </c>
      <c r="AH28" s="35">
        <v>5</v>
      </c>
      <c r="AI28" s="38">
        <f t="shared" si="7"/>
        <v>27</v>
      </c>
      <c r="AJ28" s="39">
        <f t="shared" si="8"/>
        <v>52.941176470588232</v>
      </c>
      <c r="AK28" s="40">
        <f t="shared" si="4"/>
        <v>44.891640866873061</v>
      </c>
      <c r="AL28" s="40" t="s">
        <v>200</v>
      </c>
      <c r="AM28" s="41" t="s">
        <v>179</v>
      </c>
      <c r="AN28" s="42" t="s">
        <v>61</v>
      </c>
    </row>
    <row r="29" spans="1:40" ht="63" x14ac:dyDescent="0.25">
      <c r="A29" s="35">
        <v>24</v>
      </c>
      <c r="B29" s="36" t="s">
        <v>121</v>
      </c>
      <c r="C29" s="36" t="s">
        <v>47</v>
      </c>
      <c r="D29" s="36" t="s">
        <v>122</v>
      </c>
      <c r="E29" s="37">
        <v>11</v>
      </c>
      <c r="F29" s="37">
        <v>11</v>
      </c>
      <c r="G29" s="35">
        <v>3</v>
      </c>
      <c r="H29" s="35">
        <v>0</v>
      </c>
      <c r="I29" s="35">
        <v>2</v>
      </c>
      <c r="J29" s="35">
        <v>0</v>
      </c>
      <c r="K29" s="35">
        <v>1</v>
      </c>
      <c r="L29" s="35">
        <v>1</v>
      </c>
      <c r="M29" s="35">
        <v>2</v>
      </c>
      <c r="N29" s="35">
        <v>0</v>
      </c>
      <c r="O29" s="35">
        <v>1</v>
      </c>
      <c r="P29" s="35">
        <v>1</v>
      </c>
      <c r="Q29" s="35">
        <v>2</v>
      </c>
      <c r="R29" s="35">
        <v>9</v>
      </c>
      <c r="S29" s="35">
        <v>3</v>
      </c>
      <c r="T29" s="38">
        <f t="shared" si="5"/>
        <v>25</v>
      </c>
      <c r="U29" s="39">
        <f t="shared" si="6"/>
        <v>43.859649122807021</v>
      </c>
      <c r="V29" s="39">
        <v>7</v>
      </c>
      <c r="W29" s="35">
        <v>3</v>
      </c>
      <c r="X29" s="35">
        <v>0</v>
      </c>
      <c r="Y29" s="35">
        <v>1</v>
      </c>
      <c r="Z29" s="35">
        <v>0</v>
      </c>
      <c r="AA29" s="35">
        <v>0</v>
      </c>
      <c r="AB29" s="35">
        <v>0</v>
      </c>
      <c r="AC29" s="35">
        <v>0</v>
      </c>
      <c r="AD29" s="35">
        <v>8</v>
      </c>
      <c r="AE29" s="35">
        <v>6</v>
      </c>
      <c r="AF29" s="35">
        <v>1</v>
      </c>
      <c r="AG29" s="35">
        <v>2</v>
      </c>
      <c r="AH29" s="35">
        <v>2</v>
      </c>
      <c r="AI29" s="38">
        <f t="shared" si="7"/>
        <v>23</v>
      </c>
      <c r="AJ29" s="39">
        <f t="shared" si="8"/>
        <v>45.098039215686278</v>
      </c>
      <c r="AK29" s="40">
        <f t="shared" si="4"/>
        <v>44.478844169246649</v>
      </c>
      <c r="AL29" s="40" t="s">
        <v>200</v>
      </c>
      <c r="AM29" s="41" t="s">
        <v>182</v>
      </c>
      <c r="AN29" s="42" t="s">
        <v>159</v>
      </c>
    </row>
    <row r="30" spans="1:40" ht="63" x14ac:dyDescent="0.25">
      <c r="A30" s="35">
        <v>25</v>
      </c>
      <c r="B30" s="36" t="s">
        <v>118</v>
      </c>
      <c r="C30" s="36" t="s">
        <v>119</v>
      </c>
      <c r="D30" s="36" t="s">
        <v>16</v>
      </c>
      <c r="E30" s="37">
        <v>11</v>
      </c>
      <c r="F30" s="37">
        <v>11</v>
      </c>
      <c r="G30" s="35">
        <v>2</v>
      </c>
      <c r="H30" s="35">
        <v>0</v>
      </c>
      <c r="I30" s="35">
        <v>1</v>
      </c>
      <c r="J30" s="35">
        <v>0</v>
      </c>
      <c r="K30" s="35">
        <v>1</v>
      </c>
      <c r="L30" s="35">
        <v>1</v>
      </c>
      <c r="M30" s="35">
        <v>1</v>
      </c>
      <c r="N30" s="35">
        <v>1</v>
      </c>
      <c r="O30" s="35">
        <v>1</v>
      </c>
      <c r="P30" s="35">
        <v>0</v>
      </c>
      <c r="Q30" s="35">
        <v>0</v>
      </c>
      <c r="R30" s="35">
        <v>6</v>
      </c>
      <c r="S30" s="35">
        <v>1</v>
      </c>
      <c r="T30" s="38">
        <f t="shared" si="5"/>
        <v>15</v>
      </c>
      <c r="U30" s="39">
        <f t="shared" si="6"/>
        <v>26.315789473684209</v>
      </c>
      <c r="V30" s="39">
        <v>5</v>
      </c>
      <c r="W30" s="35">
        <v>4</v>
      </c>
      <c r="X30" s="35">
        <v>1</v>
      </c>
      <c r="Y30" s="35">
        <v>2</v>
      </c>
      <c r="Z30" s="35">
        <v>0</v>
      </c>
      <c r="AA30" s="35">
        <v>0</v>
      </c>
      <c r="AB30" s="35">
        <v>0</v>
      </c>
      <c r="AC30" s="35">
        <v>0</v>
      </c>
      <c r="AD30" s="35">
        <v>6</v>
      </c>
      <c r="AE30" s="35">
        <v>5</v>
      </c>
      <c r="AF30" s="35">
        <v>0</v>
      </c>
      <c r="AG30" s="35">
        <v>4</v>
      </c>
      <c r="AH30" s="35">
        <v>4</v>
      </c>
      <c r="AI30" s="38">
        <f t="shared" si="7"/>
        <v>26</v>
      </c>
      <c r="AJ30" s="39">
        <f t="shared" si="8"/>
        <v>50.980392156862742</v>
      </c>
      <c r="AK30" s="40">
        <f t="shared" si="4"/>
        <v>38.648090815273477</v>
      </c>
      <c r="AL30" s="40" t="s">
        <v>200</v>
      </c>
      <c r="AM30" s="41" t="s">
        <v>172</v>
      </c>
      <c r="AN30" s="42" t="s">
        <v>158</v>
      </c>
    </row>
    <row r="31" spans="1:40" ht="141.75" x14ac:dyDescent="0.25">
      <c r="A31" s="35">
        <v>26</v>
      </c>
      <c r="B31" s="36" t="s">
        <v>123</v>
      </c>
      <c r="C31" s="36" t="s">
        <v>34</v>
      </c>
      <c r="D31" s="36" t="s">
        <v>124</v>
      </c>
      <c r="E31" s="37">
        <v>11</v>
      </c>
      <c r="F31" s="37">
        <v>11</v>
      </c>
      <c r="G31" s="35">
        <v>3</v>
      </c>
      <c r="H31" s="35">
        <v>1</v>
      </c>
      <c r="I31" s="35">
        <v>1</v>
      </c>
      <c r="J31" s="35">
        <v>1</v>
      </c>
      <c r="K31" s="35">
        <v>1</v>
      </c>
      <c r="L31" s="35">
        <v>1</v>
      </c>
      <c r="M31" s="35">
        <v>2</v>
      </c>
      <c r="N31" s="35">
        <v>2</v>
      </c>
      <c r="O31" s="35">
        <v>2</v>
      </c>
      <c r="P31" s="35">
        <v>1</v>
      </c>
      <c r="Q31" s="35">
        <v>0</v>
      </c>
      <c r="R31" s="35">
        <v>7</v>
      </c>
      <c r="S31" s="35">
        <v>0</v>
      </c>
      <c r="T31" s="38">
        <f t="shared" si="5"/>
        <v>22</v>
      </c>
      <c r="U31" s="39">
        <f t="shared" si="6"/>
        <v>38.596491228070178</v>
      </c>
      <c r="V31" s="39">
        <v>8</v>
      </c>
      <c r="W31" s="35">
        <v>4</v>
      </c>
      <c r="X31" s="35">
        <v>1</v>
      </c>
      <c r="Y31" s="35">
        <v>2</v>
      </c>
      <c r="Z31" s="35">
        <v>0</v>
      </c>
      <c r="AA31" s="35">
        <v>0</v>
      </c>
      <c r="AB31" s="35">
        <v>0</v>
      </c>
      <c r="AC31" s="35">
        <v>0</v>
      </c>
      <c r="AD31" s="35">
        <v>5</v>
      </c>
      <c r="AE31" s="35">
        <v>3</v>
      </c>
      <c r="AF31" s="35">
        <v>0</v>
      </c>
      <c r="AG31" s="35">
        <v>2</v>
      </c>
      <c r="AH31" s="35">
        <v>2</v>
      </c>
      <c r="AI31" s="38">
        <f t="shared" si="7"/>
        <v>19</v>
      </c>
      <c r="AJ31" s="39">
        <f t="shared" si="8"/>
        <v>37.254901960784316</v>
      </c>
      <c r="AK31" s="40">
        <f t="shared" si="4"/>
        <v>37.925696594427251</v>
      </c>
      <c r="AL31" s="40" t="s">
        <v>200</v>
      </c>
      <c r="AM31" s="41" t="s">
        <v>178</v>
      </c>
      <c r="AN31" s="42" t="s">
        <v>105</v>
      </c>
    </row>
    <row r="32" spans="1:40" x14ac:dyDescent="0.25">
      <c r="F32" s="52"/>
    </row>
  </sheetData>
  <sortState xmlns:xlrd2="http://schemas.microsoft.com/office/spreadsheetml/2017/richdata2" ref="B6:AY31">
    <sortCondition descending="1" ref="AK6:AK31"/>
  </sortState>
  <mergeCells count="21">
    <mergeCell ref="A5:F5"/>
    <mergeCell ref="AM2:AM4"/>
    <mergeCell ref="AN2:AN4"/>
    <mergeCell ref="E2:E4"/>
    <mergeCell ref="F2:F4"/>
    <mergeCell ref="AL2:AL4"/>
    <mergeCell ref="A1:AG1"/>
    <mergeCell ref="AK1:AK4"/>
    <mergeCell ref="A2:A4"/>
    <mergeCell ref="G2:S2"/>
    <mergeCell ref="T2:T4"/>
    <mergeCell ref="U2:U4"/>
    <mergeCell ref="W2:AH3"/>
    <mergeCell ref="AI2:AI4"/>
    <mergeCell ref="AJ2:AJ4"/>
    <mergeCell ref="B2:B4"/>
    <mergeCell ref="C2:C4"/>
    <mergeCell ref="D2:D4"/>
    <mergeCell ref="V2:V4"/>
    <mergeCell ref="G3:P3"/>
    <mergeCell ref="Q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2024-02-09T05:53:40Z</dcterms:modified>
</cp:coreProperties>
</file>